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C:\Users\Andreas\Documents\Travail\Projet Monitoring France\Docs et notes de travail\Dashboard et rapport méthodo - Juillet 2018\"/>
    </mc:Choice>
  </mc:AlternateContent>
  <bookViews>
    <workbookView xWindow="0" yWindow="0" windowWidth="19200" windowHeight="6370" tabRatio="813" activeTab="4"/>
  </bookViews>
  <sheets>
    <sheet name="Notice" sheetId="12" r:id="rId1"/>
    <sheet name="Index" sheetId="2" r:id="rId2"/>
    <sheet name="Indicateurs_phares" sheetId="11" r:id="rId3"/>
    <sheet name="Energie" sheetId="10" r:id="rId4"/>
    <sheet name="Transports" sheetId="1" r:id="rId5"/>
    <sheet name="Bâtiments" sheetId="3" r:id="rId6"/>
    <sheet name="Industrie" sheetId="4" r:id="rId7"/>
    <sheet name="Agriculture" sheetId="5" r:id="rId8"/>
    <sheet name="Déchets" sheetId="7" r:id="rId9"/>
    <sheet name="Forets_Puits_carbone" sheetId="9" r:id="rId10"/>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1" l="1"/>
  <c r="C19" i="3"/>
  <c r="C18" i="3"/>
  <c r="C28" i="1"/>
  <c r="C13" i="1"/>
  <c r="C17" i="10"/>
  <c r="C18" i="10"/>
  <c r="C19" i="10"/>
  <c r="C20" i="10"/>
  <c r="C21" i="10"/>
  <c r="C22" i="10"/>
  <c r="C23" i="10"/>
  <c r="C24" i="10"/>
  <c r="C25" i="10"/>
  <c r="C26" i="10"/>
  <c r="C27" i="10"/>
  <c r="C28" i="10"/>
  <c r="C29" i="10"/>
  <c r="C30" i="10"/>
  <c r="C31" i="10"/>
  <c r="C32" i="10"/>
  <c r="C14" i="10"/>
  <c r="C15" i="10"/>
  <c r="C16" i="10"/>
  <c r="C13" i="10"/>
  <c r="C11" i="10"/>
  <c r="C12" i="10"/>
  <c r="C10" i="10"/>
  <c r="C5" i="10"/>
  <c r="C6" i="10"/>
  <c r="C7" i="10"/>
  <c r="C8" i="10"/>
  <c r="B133" i="2"/>
  <c r="B113" i="2"/>
  <c r="B55" i="2"/>
  <c r="B60" i="2"/>
  <c r="B75" i="2"/>
  <c r="B26" i="2"/>
  <c r="B42" i="2"/>
  <c r="B27" i="2"/>
  <c r="B43" i="2"/>
  <c r="B28" i="2"/>
  <c r="B44" i="2"/>
  <c r="B19" i="2"/>
  <c r="B38" i="2"/>
  <c r="B24" i="2"/>
  <c r="B29" i="2"/>
  <c r="B31" i="2"/>
  <c r="B32" i="2"/>
  <c r="B25" i="2"/>
  <c r="B20" i="2"/>
  <c r="B23" i="2"/>
  <c r="B46" i="2"/>
  <c r="B34" i="2"/>
  <c r="B35" i="2"/>
  <c r="B36" i="2"/>
  <c r="B21" i="2"/>
  <c r="B39" i="2"/>
  <c r="B40" i="2"/>
  <c r="B33" i="2"/>
  <c r="B45" i="2"/>
  <c r="B37" i="2"/>
  <c r="B41" i="2"/>
  <c r="B30" i="2"/>
  <c r="B22" i="2"/>
  <c r="B85" i="2"/>
  <c r="B96" i="2"/>
  <c r="B95" i="2"/>
  <c r="B13" i="2"/>
  <c r="C21" i="5" l="1"/>
  <c r="C20" i="5"/>
  <c r="C19" i="5"/>
  <c r="C18" i="5"/>
  <c r="C17" i="5"/>
  <c r="C16" i="5"/>
  <c r="C15" i="5"/>
  <c r="C14" i="5"/>
  <c r="C13" i="5"/>
  <c r="C12" i="5"/>
  <c r="C11" i="5"/>
  <c r="C10" i="5"/>
  <c r="C9" i="5"/>
  <c r="C7" i="5"/>
  <c r="C6" i="5"/>
  <c r="C5" i="5"/>
  <c r="C4" i="5"/>
  <c r="C3" i="5"/>
  <c r="B146" i="2"/>
  <c r="B142" i="2"/>
  <c r="B138" i="2"/>
  <c r="B134" i="2"/>
  <c r="B129" i="2"/>
  <c r="B130" i="2"/>
  <c r="B145" i="2"/>
  <c r="B141" i="2"/>
  <c r="B137" i="2"/>
  <c r="B132" i="2"/>
  <c r="B135" i="2"/>
  <c r="B144" i="2"/>
  <c r="B140" i="2"/>
  <c r="B136" i="2"/>
  <c r="B131" i="2"/>
  <c r="B143" i="2"/>
  <c r="B139" i="2"/>
  <c r="A12" i="11" l="1"/>
  <c r="A11" i="11"/>
  <c r="A10" i="11"/>
  <c r="A4" i="11"/>
  <c r="A5" i="11"/>
  <c r="A6" i="11"/>
  <c r="A7" i="11"/>
  <c r="A8" i="11"/>
  <c r="A9" i="11"/>
  <c r="A3" i="11"/>
  <c r="C4" i="10"/>
  <c r="C3" i="10"/>
  <c r="B176" i="2"/>
  <c r="B155" i="2"/>
  <c r="B128" i="2"/>
  <c r="B18" i="2"/>
  <c r="B17" i="2"/>
  <c r="B12" i="2"/>
  <c r="B5" i="2"/>
  <c r="B9" i="2"/>
  <c r="B11" i="2"/>
  <c r="B6" i="2"/>
  <c r="B3" i="2"/>
  <c r="B8" i="2"/>
  <c r="B10" i="2"/>
  <c r="B7" i="2"/>
  <c r="B4" i="2"/>
  <c r="C12" i="9" l="1"/>
  <c r="C16" i="9"/>
  <c r="C15" i="9"/>
  <c r="C14" i="9"/>
  <c r="C13" i="9"/>
  <c r="C11" i="9"/>
  <c r="C10" i="9"/>
  <c r="C9" i="9"/>
  <c r="C8" i="9"/>
  <c r="C6" i="9"/>
  <c r="C5" i="9"/>
  <c r="C4" i="9"/>
  <c r="C3" i="9"/>
  <c r="C9" i="7"/>
  <c r="C10" i="7"/>
  <c r="C11" i="7"/>
  <c r="C12" i="7"/>
  <c r="C13" i="7"/>
  <c r="C14" i="7"/>
  <c r="C15" i="7"/>
  <c r="C16" i="7"/>
  <c r="C17" i="7"/>
  <c r="C18" i="7"/>
  <c r="C19" i="7"/>
  <c r="C8" i="7"/>
  <c r="C4" i="7"/>
  <c r="C5" i="7"/>
  <c r="C6" i="7"/>
  <c r="C3" i="7"/>
  <c r="C11" i="4"/>
  <c r="C4" i="4"/>
  <c r="C5" i="4"/>
  <c r="C6" i="4"/>
  <c r="C7" i="4"/>
  <c r="C3" i="4"/>
  <c r="C10" i="3"/>
  <c r="C11" i="3"/>
  <c r="C12" i="3"/>
  <c r="C13" i="3"/>
  <c r="C14" i="3"/>
  <c r="C15" i="3"/>
  <c r="C16" i="3"/>
  <c r="C17" i="3"/>
  <c r="C20" i="3"/>
  <c r="C21" i="3"/>
  <c r="C22" i="3"/>
  <c r="C23" i="3"/>
  <c r="C24" i="3"/>
  <c r="C25" i="3"/>
  <c r="C26" i="3"/>
  <c r="C9" i="3"/>
  <c r="C4" i="3"/>
  <c r="C5" i="3"/>
  <c r="C6" i="3"/>
  <c r="C7" i="3"/>
  <c r="C3" i="3"/>
  <c r="C18" i="4"/>
  <c r="C17" i="4"/>
  <c r="C16" i="4"/>
  <c r="C15" i="4"/>
  <c r="C14" i="4"/>
  <c r="C13" i="4"/>
  <c r="C12" i="4"/>
  <c r="C10" i="4"/>
  <c r="C9" i="4"/>
  <c r="C3" i="1"/>
  <c r="C4" i="1"/>
  <c r="C5" i="1"/>
  <c r="C6" i="1"/>
  <c r="C7" i="1"/>
  <c r="C9" i="1"/>
  <c r="C10" i="1"/>
  <c r="C11" i="1"/>
  <c r="C12" i="1"/>
  <c r="C14" i="1"/>
  <c r="C15" i="1"/>
  <c r="C16" i="1"/>
  <c r="C17" i="1"/>
  <c r="C18" i="1"/>
  <c r="C19" i="1"/>
  <c r="C20" i="1"/>
  <c r="C21" i="1"/>
  <c r="C22" i="1"/>
  <c r="C23" i="1"/>
  <c r="C24" i="1"/>
  <c r="C25" i="1"/>
  <c r="C26" i="1"/>
  <c r="C27" i="1"/>
  <c r="B181" i="2"/>
  <c r="B182" i="2"/>
  <c r="B177" i="2"/>
  <c r="B172" i="2"/>
  <c r="B185" i="2"/>
  <c r="B180" i="2"/>
  <c r="B175" i="2"/>
  <c r="B178" i="2"/>
  <c r="B184" i="2"/>
  <c r="B179" i="2"/>
  <c r="B174" i="2"/>
  <c r="B183" i="2"/>
  <c r="B173" i="2"/>
  <c r="B160" i="2"/>
  <c r="B164" i="2"/>
  <c r="B156" i="2"/>
  <c r="B151" i="2"/>
  <c r="B157" i="2"/>
  <c r="B161" i="2"/>
  <c r="B152" i="2"/>
  <c r="B158" i="2"/>
  <c r="B166" i="2"/>
  <c r="B153" i="2"/>
  <c r="B163" i="2"/>
  <c r="B154" i="2"/>
  <c r="B165" i="2"/>
  <c r="B162" i="2"/>
  <c r="B159" i="2"/>
  <c r="B167" i="2"/>
  <c r="B111" i="2"/>
  <c r="B123" i="2"/>
  <c r="B119" i="2"/>
  <c r="B114" i="2"/>
  <c r="B118" i="2"/>
  <c r="B116" i="2"/>
  <c r="B112" i="2"/>
  <c r="B122" i="2"/>
  <c r="B120" i="2"/>
  <c r="B109" i="2"/>
  <c r="B108" i="2"/>
  <c r="B121" i="2"/>
  <c r="B117" i="2"/>
  <c r="B110" i="2"/>
  <c r="B115" i="2"/>
  <c r="B53" i="2"/>
  <c r="B58" i="2"/>
  <c r="B63" i="2"/>
  <c r="B67" i="2"/>
  <c r="B71" i="2"/>
  <c r="B50" i="2"/>
  <c r="B54" i="2"/>
  <c r="B59" i="2"/>
  <c r="B64" i="2"/>
  <c r="B68" i="2"/>
  <c r="B72" i="2"/>
  <c r="B51" i="2"/>
  <c r="B56" i="2"/>
  <c r="B61" i="2"/>
  <c r="B65" i="2"/>
  <c r="B69" i="2"/>
  <c r="B73" i="2"/>
  <c r="B52" i="2"/>
  <c r="B57" i="2"/>
  <c r="B62" i="2"/>
  <c r="B66" i="2"/>
  <c r="B70" i="2"/>
  <c r="B74" i="2"/>
  <c r="B88" i="2"/>
  <c r="B92" i="2"/>
  <c r="B98" i="2"/>
  <c r="B102" i="2"/>
  <c r="B82" i="2"/>
  <c r="B97" i="2"/>
  <c r="B89" i="2"/>
  <c r="B93" i="2"/>
  <c r="B99" i="2"/>
  <c r="B103" i="2"/>
  <c r="B83" i="2"/>
  <c r="B91" i="2"/>
  <c r="B81" i="2"/>
  <c r="B90" i="2"/>
  <c r="B94" i="2"/>
  <c r="B100" i="2"/>
  <c r="B86" i="2"/>
  <c r="B84" i="2"/>
  <c r="B87" i="2"/>
  <c r="B101" i="2"/>
  <c r="B80" i="2"/>
</calcChain>
</file>

<file path=xl/sharedStrings.xml><?xml version="1.0" encoding="utf-8"?>
<sst xmlns="http://schemas.openxmlformats.org/spreadsheetml/2006/main" count="884" uniqueCount="484">
  <si>
    <t xml:space="preserve">Objectifs </t>
  </si>
  <si>
    <t>Observations</t>
  </si>
  <si>
    <t>Unité</t>
  </si>
  <si>
    <t>Sources</t>
  </si>
  <si>
    <t xml:space="preserve">Existant </t>
  </si>
  <si>
    <t xml:space="preserve">Le détail des émissions "Scope 2" ne semble pas nécessaire, car n'apportant pas une information spécifique </t>
  </si>
  <si>
    <r>
      <t>Mt. CO</t>
    </r>
    <r>
      <rPr>
        <vertAlign val="subscript"/>
        <sz val="11"/>
        <color theme="1"/>
        <rFont val="Calibri"/>
        <family val="2"/>
        <scheme val="minor"/>
      </rPr>
      <t>2</t>
    </r>
    <r>
      <rPr>
        <sz val="11"/>
        <color theme="1"/>
        <rFont val="Calibri"/>
        <family val="2"/>
        <scheme val="minor"/>
      </rPr>
      <t>eq</t>
    </r>
  </si>
  <si>
    <t>SDeS / Citepa</t>
  </si>
  <si>
    <t>SNBC</t>
  </si>
  <si>
    <t>Mtep</t>
  </si>
  <si>
    <t>SDeS</t>
  </si>
  <si>
    <t>Important d'avoir une série suffisamment longue pour visualiser les changements de tendance</t>
  </si>
  <si>
    <t>Mrd. de voyageurs-km
Mrd. de tonnes-km</t>
  </si>
  <si>
    <t>Véhicule à 2L/100km d'ici 2030 (consommation moyenne des VP neuves)</t>
  </si>
  <si>
    <t>litres aux 100km</t>
  </si>
  <si>
    <t>Parts modales pour le fret : ( %) du routier, de l'aérien, du ferroviaire et fluvial depuis 2000</t>
  </si>
  <si>
    <t xml:space="preserve">  %</t>
  </si>
  <si>
    <t xml:space="preserve"> %</t>
  </si>
  <si>
    <r>
      <t>Emissions GES secteur transport en Mt. CO</t>
    </r>
    <r>
      <rPr>
        <b/>
        <vertAlign val="subscript"/>
        <sz val="11"/>
        <color theme="1"/>
        <rFont val="Calibri"/>
        <family val="2"/>
        <scheme val="minor"/>
      </rPr>
      <t>2</t>
    </r>
    <r>
      <rPr>
        <b/>
        <sz val="11"/>
        <color theme="1"/>
        <rFont val="Calibri"/>
        <family val="2"/>
        <scheme val="minor"/>
      </rPr>
      <t xml:space="preserve">eq, indiquant fret / personnes séparément (histogramme cumulé) depuis 1990 </t>
    </r>
  </si>
  <si>
    <t>Réf.</t>
  </si>
  <si>
    <t>Indicateur</t>
  </si>
  <si>
    <t>Indicateurs
Niveau 2 
Transformations structurelles</t>
  </si>
  <si>
    <t>Diffusion de nouveaux vecteurs décarbonés</t>
  </si>
  <si>
    <t>Nombre de véhicules</t>
  </si>
  <si>
    <t>Nombre de stations de recharge pour véhicules électriques depuis 2010</t>
  </si>
  <si>
    <t>Nombre de stations de livraison de gaz naturel véhicule depuis 2010</t>
  </si>
  <si>
    <t xml:space="preserve">140 stations gaz et 30 stations hydrogène d'ici 2025 </t>
  </si>
  <si>
    <t xml:space="preserve">Possible de regrouper T2.2. et T2.3. dans un même graphique. </t>
  </si>
  <si>
    <t>Nombre de stations</t>
  </si>
  <si>
    <t>AFGNV</t>
  </si>
  <si>
    <t xml:space="preserve">Actuellement, le suivi SNBC comptabilise uniquement les stations "ouvertes au public".  </t>
  </si>
  <si>
    <t xml:space="preserve">7 millions de bornes de recharge en 2030, dont 700 000 publics) </t>
  </si>
  <si>
    <t>GIREVE</t>
  </si>
  <si>
    <t>AREVE / AFGNV</t>
  </si>
  <si>
    <t>La parité-prix : Prix d'achat moyen d'un véhicule électrique en comparaison avec un véhicule à combustion de même gamme</t>
  </si>
  <si>
    <t>Méthodologie de construction de l'indicateur à définir. Mais donnée pertinente en tant que "déclencheur" du marché des véhicules bas-carbone</t>
  </si>
  <si>
    <t>-</t>
  </si>
  <si>
    <t>A définir</t>
  </si>
  <si>
    <t xml:space="preserve">Indicateurs sur les leviers et mesures </t>
  </si>
  <si>
    <t>Amélioration de l'efficacité énergétique du parc existant</t>
  </si>
  <si>
    <t>Intensité énergétique du parc existant : consommation moyenne pour 100km pour les parcs de voitures particulières, véhicules utilitaires légers et véhicules lourds, depuis 2000</t>
  </si>
  <si>
    <t>Intensité énergétique des véhicules neufs : consommation moyenne des véhicules particuliers depuis 2000</t>
  </si>
  <si>
    <t>Impact du bonus-malus : parts du total de des ventes de véhicules particulières  concernées respectivement par le Bonus et Malus ur le total des véhicules mis en circulation par année</t>
  </si>
  <si>
    <t xml:space="preserve">Intéressant de suivre l'impact du système de bonus-malus, en nombre de véhicules concernés et/ou dépense publique associée. </t>
  </si>
  <si>
    <t>Report modal vers les modes doux</t>
  </si>
  <si>
    <t>Répartition modale pour les déplacements domicile-travail depuis 2000</t>
  </si>
  <si>
    <t xml:space="preserve">Afin d'avoir une image plus fine, il serait pertinent de suivre la répartition modale dans les zones urbaines et péri-urbaines ou pour les déplacements de moins de X Km uniquement. </t>
  </si>
  <si>
    <t>Nombre de stations et vélos en libre service depuis 2010</t>
  </si>
  <si>
    <t>Nombre d'employés</t>
  </si>
  <si>
    <t xml:space="preserve">Nombre de stations </t>
  </si>
  <si>
    <t xml:space="preserve">A définir </t>
  </si>
  <si>
    <t>Amélioration du taux de remplissage</t>
  </si>
  <si>
    <t>Personnes.km en covoiturage</t>
  </si>
  <si>
    <t>Nombre de véhicules en auto-partage public depuis 2015</t>
  </si>
  <si>
    <t>Taux de remplissage - mobilité de personnes en véhicule particulier</t>
  </si>
  <si>
    <t>Taux de remplissage - fret</t>
  </si>
  <si>
    <t xml:space="preserve">Eventuellement pertinent de limiter le périmètre aux déplacements domicile-travail. </t>
  </si>
  <si>
    <t>Personnes par véhicule par trajet (Moyenne)</t>
  </si>
  <si>
    <t>Tonnes par trajet poids lourd (moyenne)</t>
  </si>
  <si>
    <t>Scénario AMS : atteindre 1,8 à 2 personnes par véhicule en 2030</t>
  </si>
  <si>
    <t>M. km</t>
  </si>
  <si>
    <t>Maîtriser la demande de mobilité</t>
  </si>
  <si>
    <t>Evolution de la distance moyenne domicile-travail depuis 2000</t>
  </si>
  <si>
    <t>Possible de différencier par zones géographiques (urbain, péri-urbain, rural), comme dans l'enquête nationale transports et déplacements</t>
  </si>
  <si>
    <t>km</t>
  </si>
  <si>
    <t>Nombre de jours télétravaillés par an (total national)</t>
  </si>
  <si>
    <t>millions de jours</t>
  </si>
  <si>
    <t xml:space="preserve">Disponibiité des données à vérifier. </t>
  </si>
  <si>
    <t>Distance moyenne de transport de marchandises en km par tonne</t>
  </si>
  <si>
    <t>Niveau d'analyse</t>
  </si>
  <si>
    <t>Leviers de transformation</t>
  </si>
  <si>
    <t>Transports</t>
  </si>
  <si>
    <t>Bâtiments</t>
  </si>
  <si>
    <r>
      <t>Emissions GES secteur bâtiments en Mt. CO</t>
    </r>
    <r>
      <rPr>
        <b/>
        <vertAlign val="subscript"/>
        <sz val="11"/>
        <color theme="1"/>
        <rFont val="Calibri"/>
        <family val="2"/>
        <scheme val="minor"/>
      </rPr>
      <t>2</t>
    </r>
    <r>
      <rPr>
        <b/>
        <sz val="11"/>
        <color theme="1"/>
        <rFont val="Calibri"/>
        <family val="2"/>
        <scheme val="minor"/>
      </rPr>
      <t xml:space="preserve">eq, indiquant résidentiel/tertiaire séparément (histogramme cumulé) depuis 1990 </t>
    </r>
  </si>
  <si>
    <t>Répartition sectorielle indicative des budgets carbone</t>
  </si>
  <si>
    <t>Consonmmation finale d'énergie dans le résidentiel-tertiaire depuis 2000 (consommation réelle)</t>
  </si>
  <si>
    <t xml:space="preserve">SDeS </t>
  </si>
  <si>
    <t xml:space="preserve">La répartition par vecteurs peut être pertinente, mais il faudrait également indiquer le total pour apprécier l'évolution dans le temps. </t>
  </si>
  <si>
    <t>Intensité carbone de la consommation d'énergie finale dans le résidentiel-tertiaire depuis 2000</t>
  </si>
  <si>
    <t xml:space="preserve">Possible d'indiquer séparément l'indicateur pour le résidentiel et le tertiaire, mais des valeurs potentiellement très proches. </t>
  </si>
  <si>
    <t>g.CO2/kWh</t>
  </si>
  <si>
    <t>Evolution des surfaces : millions de m² dans le résidentiel et le tertiaire depuis 2000</t>
  </si>
  <si>
    <t>Trajectoire de référence du scénario SNBC AMS</t>
  </si>
  <si>
    <t>millions de m²</t>
  </si>
  <si>
    <t xml:space="preserve">- </t>
  </si>
  <si>
    <t>INSEE</t>
  </si>
  <si>
    <t>Consommation d'énergie par m² dans le résidentiel et le tertiaire</t>
  </si>
  <si>
    <t>Amélioration de l'efficacité énergétique des nouveaux bâtiments</t>
  </si>
  <si>
    <t>Important de suivre en même temps les constructions neuves et les démolitions dans le parc existant, afin de voir quelle part des constructions vient augmenter la taille du par cet quelle part se substitue effectivement aux logements anciens démolis</t>
  </si>
  <si>
    <t>Renouvellement du parc résidentiel (constructions neuves / démolitions par an) depuis 2000</t>
  </si>
  <si>
    <t>Nombre de logements</t>
  </si>
  <si>
    <t>Labélisations BEPOS dans le neuf depuis 2007</t>
  </si>
  <si>
    <t>Indicateurs difficiles à construire en raison de la multiplication des labels Effinergie</t>
  </si>
  <si>
    <t>Effinergie (?)</t>
  </si>
  <si>
    <t>Evolution du nombre de rénovations énergétiques des logements par an depuis 2010</t>
  </si>
  <si>
    <t xml:space="preserve">Indicateur potentiellement difficile à construire à partir des données de l'enquête OPEN (uniquement tous les 2 ans). </t>
  </si>
  <si>
    <t>Ademe (enquête OPEN) ?</t>
  </si>
  <si>
    <t xml:space="preserve">Nombre de rénovations énergétiques dans le tertiaire </t>
  </si>
  <si>
    <t>M²</t>
  </si>
  <si>
    <t xml:space="preserve">Niveau de performance énergétique moyenne atteint après rénovation </t>
  </si>
  <si>
    <t>kWh/m².an</t>
  </si>
  <si>
    <t>Coûts moyen de rénovation énergétique constatés</t>
  </si>
  <si>
    <t>Indicateur important mais difficile à construire - potentiellement en évaluant chaque année un ou plusieurs "bouquets" de travaux types permettant d'atteindre un niveau de performance spécifique</t>
  </si>
  <si>
    <t>€/m²</t>
  </si>
  <si>
    <t>Consommation moyenne par m² lié à l'usage "chauffage"</t>
  </si>
  <si>
    <t>Ademe ? 
Odyssee (Enerdata) ?</t>
  </si>
  <si>
    <t>Consommation spécifique d'électricité par logement</t>
  </si>
  <si>
    <t>Evolution du mix énergétique de l'usage "chauffage" dans le résidentiel et le tertiaire par sources</t>
  </si>
  <si>
    <t>Ademe 
Odyssee (Enerdata)</t>
  </si>
  <si>
    <t>Fonds chaleur Ademe - Financements annuels depuis 2008</t>
  </si>
  <si>
    <t>Millions €</t>
  </si>
  <si>
    <t>Ademe</t>
  </si>
  <si>
    <t>Développement des réseaux de chaleur - nombre de logements connectés (en millions d'équivalents logements)</t>
  </si>
  <si>
    <t>2030 : multiplier par 5 l’énergie renouvelable et de récupération (ENR&amp;R) livrée par les réseaux de chaleur et de froid</t>
  </si>
  <si>
    <t>M. équivalents-logements</t>
  </si>
  <si>
    <t>FEDENE/SNCU</t>
  </si>
  <si>
    <t xml:space="preserve">Emissions de GES en analyse de cycle de vie de la construction </t>
  </si>
  <si>
    <t xml:space="preserve">Suivi SNBC : indicateur en construction, mais données difficiles à obtenir. </t>
  </si>
  <si>
    <t>CO2eq par m²</t>
  </si>
  <si>
    <t>Développement des matériaux biosourcés - Volume de bois consommé par le secteur de la construction</t>
  </si>
  <si>
    <t>M. m3</t>
  </si>
  <si>
    <t>Agreste (?)</t>
  </si>
  <si>
    <t>SNBC (non renseigné)</t>
  </si>
  <si>
    <t>Développement du solaire thermique en France depuis 2010 (m²)</t>
  </si>
  <si>
    <t>M² de capteurs</t>
  </si>
  <si>
    <t>Lutte contre la précarité énergétique</t>
  </si>
  <si>
    <t>SNBC / SNTEDD</t>
  </si>
  <si>
    <t xml:space="preserve">Indicateur actualisé tous les 3 ans. Compléter ou remplacer par la part des dépenses d'énergie dans le budget des ménages (INSEE), également utilisé par la SNTEDD ? </t>
  </si>
  <si>
    <t>Population exposée à la vulnérabilité énergétique depuis 2010</t>
  </si>
  <si>
    <t>INSEE / Observatoire de la précarité énergétique</t>
  </si>
  <si>
    <t>Part des dépenses énergie (logement et transports) dans les dépenses des ménages</t>
  </si>
  <si>
    <t xml:space="preserve">  % (ou millions de ménages)</t>
  </si>
  <si>
    <t>Nombre de rénovations énergétiques déclenchés par le programme "Habiter Mieux" depuis 2010</t>
  </si>
  <si>
    <t>Rénover l'ensemble du parc au niveau BBC d'ici 2050
Rénover toutes les passoires énergétiques du parc privé d'ici 2025</t>
  </si>
  <si>
    <t>Rénover chaque année 150 000 rénovations de passoires énergétiques habitées par des ménages modestes</t>
  </si>
  <si>
    <t>Nombre de logements rénovés</t>
  </si>
  <si>
    <t>ANAH</t>
  </si>
  <si>
    <r>
      <t>Emissions GES de l'industrie en Mt. CO</t>
    </r>
    <r>
      <rPr>
        <b/>
        <vertAlign val="subscript"/>
        <sz val="11"/>
        <color theme="1"/>
        <rFont val="Calibri"/>
        <family val="2"/>
        <scheme val="minor"/>
      </rPr>
      <t>2</t>
    </r>
    <r>
      <rPr>
        <b/>
        <sz val="11"/>
        <color theme="1"/>
        <rFont val="Calibri"/>
        <family val="2"/>
        <scheme val="minor"/>
      </rPr>
      <t xml:space="preserve">eq, depuis 1990 </t>
    </r>
  </si>
  <si>
    <t>Possible d'intégrer directement la répartition par grandes branches d'activité</t>
  </si>
  <si>
    <t xml:space="preserve">Consonmmation finale d'énergie de l'industrie depuis 2000 </t>
  </si>
  <si>
    <t>Intensité carbone de la consommation d'énergie finale dans l'industrie depuis 2000</t>
  </si>
  <si>
    <t xml:space="preserve">Eventuellement calculer par grandes branches pour un suivi plus précis. </t>
  </si>
  <si>
    <t>Intensité énergétique de l'industrie (MWh par million d'euros de valeur ajoutée)</t>
  </si>
  <si>
    <t>Total et/ou intégrer répartition par grandes branches énergo-intensives (cf. suivi SNBC)</t>
  </si>
  <si>
    <t>Evolution de l'activité industrielle -  chiffre d'affaires de l'industrie</t>
  </si>
  <si>
    <t>Possible de compléter : production (indice ou physique), emploi de l'industrie et des branches industrielles</t>
  </si>
  <si>
    <t>SNBC (en indices)</t>
  </si>
  <si>
    <t>Amélioration de l'efficacité énergétique de l'industrie</t>
  </si>
  <si>
    <t>Part des Investissements consacrés à l'efficacité énergétique dans l'industrie</t>
  </si>
  <si>
    <t>Intensité énergétique des principales activités énergo-intensives depuis 2000</t>
  </si>
  <si>
    <t>Enerdata (Odyssee)</t>
  </si>
  <si>
    <t>Kep/€</t>
  </si>
  <si>
    <t>Surface totale de solaire thermique dans l'industrie (m2)  depuis 2015?
Nb site industrielle équipé depuis 2015?</t>
  </si>
  <si>
    <t>Chaleur fatale valorisée dans les réseaux de chaleurs depuis 2015</t>
  </si>
  <si>
    <t>SNBC AMS : 10 TWh en 2030</t>
  </si>
  <si>
    <t>MWh</t>
  </si>
  <si>
    <t>Ademe (bilan fonds chaleur)</t>
  </si>
  <si>
    <t>Surface totale de solaire thermique dans l'industrie (m²) depuis 2010</t>
  </si>
  <si>
    <t>Consommation intérieure de matières - total et par habitant depuis 2010</t>
  </si>
  <si>
    <t xml:space="preserve">Représentation en indices dans suivi SNBC (base 100 en 1990). </t>
  </si>
  <si>
    <t>Indices (base 100 en 1990)</t>
  </si>
  <si>
    <t xml:space="preserve"> €/t CO2</t>
  </si>
  <si>
    <t>SNBC AMS : 57 € par tonne de CO2 en 2035</t>
  </si>
  <si>
    <t>Evolution du prix de l'ETS en € par tonne de CO2</t>
  </si>
  <si>
    <t>Autoconsommation en énergie renouvelable dans l'industrie</t>
  </si>
  <si>
    <t xml:space="preserve">Disponibilité données à vérifier. </t>
  </si>
  <si>
    <t>Part des émissions industrielles soumises à un prix carbone depuis 2005</t>
  </si>
  <si>
    <t>Facture énergétique et compétitivité</t>
  </si>
  <si>
    <t>Evolution de la facture énergétique des industries en part de la valeur ajoutée depuis 2000</t>
  </si>
  <si>
    <t>Répartition par branches possible.</t>
  </si>
  <si>
    <r>
      <t>Emissions GES de l'agriculture en Mt. CO</t>
    </r>
    <r>
      <rPr>
        <b/>
        <vertAlign val="subscript"/>
        <sz val="11"/>
        <color theme="1"/>
        <rFont val="Calibri"/>
        <family val="2"/>
        <scheme val="minor"/>
      </rPr>
      <t>2</t>
    </r>
    <r>
      <rPr>
        <b/>
        <sz val="11"/>
        <color theme="1"/>
        <rFont val="Calibri"/>
        <family val="2"/>
        <scheme val="minor"/>
      </rPr>
      <t xml:space="preserve">eq, depuis 1990 </t>
    </r>
  </si>
  <si>
    <t>SAA / Agreste</t>
  </si>
  <si>
    <t>millions ha</t>
  </si>
  <si>
    <t xml:space="preserve">Possible de compléter : part des terres agricoles dans la surface totale </t>
  </si>
  <si>
    <t>INSEE / Agreste</t>
  </si>
  <si>
    <t>Production agricole en volume (millions de tonnes) et en valeur (millions d'euros)</t>
  </si>
  <si>
    <t>MT et M€</t>
  </si>
  <si>
    <t>Artificialisation des sols : évolution de la surface des sols artificialisés depuis 2000</t>
  </si>
  <si>
    <t>Agreste</t>
  </si>
  <si>
    <t xml:space="preserve">ha </t>
  </si>
  <si>
    <t>Optimiser le cycle de l'azote</t>
  </si>
  <si>
    <t>Objectif indicatif de -30UN minéral/ha en 2035 par rapport à 2010, à rendement équivalent</t>
  </si>
  <si>
    <t>UNIFA / MAA</t>
  </si>
  <si>
    <t>kt</t>
  </si>
  <si>
    <t>Compléter si possible par données sur la consommation et non les livraisons (biais des variations de stock). Et les exprimer en intensité (par kt de production végétale, cf. SNBC), par ha de SAU, etc.
=&gt; Les indicateurs d'intensité (par ha, par kt produits) doivent s'apprécier sur une durée plus longue (tendance sur 5/10 ans) pour évacuer le biais climatique (rendement)</t>
  </si>
  <si>
    <t xml:space="preserve">Développement de la production de légumineuses  - Surface cultivée (k. ha) de légumineuses (protéagineux en grande culture) depuis 2000 </t>
  </si>
  <si>
    <t>milliers de hectares</t>
  </si>
  <si>
    <t>Développer la production d'énergie en milieu agricole</t>
  </si>
  <si>
    <t>Nombre de méthaniseurs</t>
  </si>
  <si>
    <t>GWh</t>
  </si>
  <si>
    <t>Millions de litres</t>
  </si>
  <si>
    <t>10 % de gaz renouvelable dans la consommation nationale d'ici 2030</t>
  </si>
  <si>
    <t>Plan 1000 méthaniseurs à la ferme d'ici 2020</t>
  </si>
  <si>
    <t>SNBC AMS : 40% des déjections maîtrisables méthanisées d'ici 2035</t>
  </si>
  <si>
    <t>Eventuellement distinguer les différentes générations de biocarburants et visualiser la différence entre la production et la consommation (cultures importées: soja, huile de palme, etc. qui assurent 50 % de la production de biocarburants en France).</t>
  </si>
  <si>
    <t xml:space="preserve">Indicateur qui sera probablement redondant avec un indicateur similaire au niveau de l'onglet "Production" </t>
  </si>
  <si>
    <t>Agriculture</t>
  </si>
  <si>
    <t>Maintenir les surfaces agricoles et favoriser les modèles innovants</t>
  </si>
  <si>
    <t>Evolution du bétail - cheptel bovin depuis 2000</t>
  </si>
  <si>
    <t>Rechercher l'autonomie protéique au niveau de l'alimentation du bétail - Importations nettes et production domestiques de tourteaux (en kT) depuis 2000</t>
  </si>
  <si>
    <t>SNTEDD</t>
  </si>
  <si>
    <t xml:space="preserve">SNBC </t>
  </si>
  <si>
    <t>Objectif de 0 imports nets de tourteaux</t>
  </si>
  <si>
    <t>SNBC AMS : Limiter à 490 000 ha les pertes totales de prairies permanentes entre 2010 et 2035</t>
  </si>
  <si>
    <t xml:space="preserve">SNBC AMS : 25 % de la SAU totale en AB d'ici 2035 </t>
  </si>
  <si>
    <t>Evolution de la surface de prairies permanentes depuis 2000</t>
  </si>
  <si>
    <t>Evolution des surfaces en agriculture biologique (millions hectares et  % total) depuis 2000</t>
  </si>
  <si>
    <t>ha</t>
  </si>
  <si>
    <t>Nombre de têtes</t>
  </si>
  <si>
    <t>kT</t>
  </si>
  <si>
    <t>Part des cultures de printemps ayant été précédées par des cultures intermédiaires</t>
  </si>
  <si>
    <t>SNBC AMS : 80 % de cultures de printemps précédées par des cultures
intermédiaires d’ici 2035 contre 46 % en 2012</t>
  </si>
  <si>
    <t>Améliorer l'efficacité énergétique du secteur agricole</t>
  </si>
  <si>
    <t>Insee / SDeS</t>
  </si>
  <si>
    <t xml:space="preserve">Idéalement, il faudrait arriver à combiner la consommation directe et indirecte d'énergie (notamment pour les intrants). </t>
  </si>
  <si>
    <t>Intensité énergétique du secteur agricole depuis 2000</t>
  </si>
  <si>
    <t>tep/million €</t>
  </si>
  <si>
    <t>Déchets</t>
  </si>
  <si>
    <t>Emissions GES du secteur des déchets en millions de tonnes CO2eq depuis 1990</t>
  </si>
  <si>
    <t>Répartition des déchets : parts mis en décharge, recyclage (valorisation matière), incinération (avec sans valorisation énergétique), gestion biologique (compostage / méthanisation) depuis 2000</t>
  </si>
  <si>
    <t>millions de tonnes</t>
  </si>
  <si>
    <t>milliers de tonnes</t>
  </si>
  <si>
    <t>Volume total de déchets (y compris construction et secteur public et déchets industriels) depuis 2000</t>
  </si>
  <si>
    <t>Réduire la production de déchets</t>
  </si>
  <si>
    <t>Production de déchets ménagers et assimilés par habitant</t>
  </si>
  <si>
    <t>Réduire de 10 % les quantités de déchets ménagers par habitant entre 2010 et 2020</t>
  </si>
  <si>
    <t>Le suivi SNBC retient pour l'instant l'indicateur pilote sur le volume total des déchets ménagers et assimilés</t>
  </si>
  <si>
    <t>Volume de déchets ménagers depuis 2000</t>
  </si>
  <si>
    <t>tonnes</t>
  </si>
  <si>
    <t>Nombre de territoires couverts par les programmes "zéro déchets, zéro gaspillage" depuis 2014</t>
  </si>
  <si>
    <t>Nombre de territoires</t>
  </si>
  <si>
    <t>Valorisation matière des déchets</t>
  </si>
  <si>
    <t>Taux de valorisation matière des déchets du secteur des bâtiments et travaux publics</t>
  </si>
  <si>
    <t>2025: 65 % de valorisation des déchets (non dangereux, non inertes) sous forme de matière (organique) dans les ITOM</t>
  </si>
  <si>
    <t xml:space="preserve">Indicateur qui ne prend en compte que les déchets ménagers, qui ne représentent pourtant que 12 % du volume total de déchets : quels chiffres sur la valorisation pour les déchets industriels / BTP ? </t>
  </si>
  <si>
    <t>Taux de valorisation matière des déchets ménagers et assimilés (part du total) depuis 2000</t>
  </si>
  <si>
    <t>Volume de déchets mis en décharge dans les ISDND depuis 2000</t>
  </si>
  <si>
    <t>-30 % en volume entre 2010 et 2020, - 50 % en 2025.</t>
  </si>
  <si>
    <t>70 % de valorisation matière en 2020</t>
  </si>
  <si>
    <t xml:space="preserve">Ademe </t>
  </si>
  <si>
    <t>Valorisation énergétique des déchets</t>
  </si>
  <si>
    <t>Volume de déchets incinérés sans valorisation énergétique depuis 2010</t>
  </si>
  <si>
    <t>Nombre d'installation</t>
  </si>
  <si>
    <t>Réduire les émissions résiduelles liées au traitement des déchets</t>
  </si>
  <si>
    <t xml:space="preserve">Taux de captage du CH4 dans les installations de stockage de déchets non dangereux </t>
  </si>
  <si>
    <t>Taux de captage du CH4 en ISDND depuis 2010 et trajectoire vers référence SNBC 2050</t>
  </si>
  <si>
    <t>CITEPA/ADEME</t>
  </si>
  <si>
    <t>La France compte près de 20 000 stations d'épuration en activité, seulement 85 possèdent une unité de méthanisation (rapport Ademe de 2014). 
Le potentiel méthanogène théorique maximal à partir de  l’ensemble des boues de STEU est de 2,13 TWh/an</t>
  </si>
  <si>
    <t xml:space="preserve">Pas forcément pertinent: 0,4 millions de tonnes incinérés sans valorisation énergie en 2013, soit 1 % du total des déchets ménagers et assimilés. </t>
  </si>
  <si>
    <t xml:space="preserve">14,4 millions de tonnes de déchets ménagers et assimilés valorisés par incinération avec valorisation énergie en 2014 : 9,6 TWh de chaleur, 4,1 TWh d'électricité. </t>
  </si>
  <si>
    <t>Volume de déchets incinérés (avec valorisation énergétique) et énergie produite grâce à l'incinération des déchets (chaleur et électricité) depuis 2010</t>
  </si>
  <si>
    <t>millions de tonnes et GWh</t>
  </si>
  <si>
    <t>Taux de valorisation du biogaz capté dans les installations de stockage de déchets non dangereux (volume et part du total des émissions de biogaz des ISDND)</t>
  </si>
  <si>
    <t xml:space="preserve">En 2014, sur un total de 550 millions de m3 de méthane récupérés en ISDND, les deux tiers ont été valorisés (biogaz) et un tiers a été torché. Pour les ISDND équipés de systèmes, le taux de captage actuel des émissions de méthane est de 60 %. Néanmoins, les décharges émettent encore 12,5 MT de CH4 en 2014. </t>
  </si>
  <si>
    <t>La production de biogaz dans les ISDND - Nombre d'installations (ISDND) disposant d'une unité de méthanisation et biogaz produit</t>
  </si>
  <si>
    <t xml:space="preserve">Nombre de stations d'épurations disposant d'une unité de méthanisation et biogaz produit (y compris en autoconsommation). </t>
  </si>
  <si>
    <t xml:space="preserve">Pour les ISDND équipés de systèmes, le taux de captage actuel des émissions de méthane est de 60 %. Néanmoins, les décharges émettent encore 12,5 MT de CH4 en 2014. </t>
  </si>
  <si>
    <t xml:space="preserve">Emissions de CH4 issus des décharges (ISDND) depuis 2000. </t>
  </si>
  <si>
    <t>Mt CO2eq</t>
  </si>
  <si>
    <t xml:space="preserve">Les émissions de CH4 de la gestion des déchets ont baissés de 23 % depuis 2000 pour atteindre 12,5 Mt CO2eq en 2015. </t>
  </si>
  <si>
    <t>Forêt et puits carbone</t>
  </si>
  <si>
    <t>millions hectares</t>
  </si>
  <si>
    <t>Consommation de produits phytosanitaires en nombres de doses unités (NODU) à usage agricole depuis 2000 en millions d'hectares</t>
  </si>
  <si>
    <t xml:space="preserve">Plan Ecophyto 2 : réduction de 25 % d'ici 2020; 50 % d'ici 2025. </t>
  </si>
  <si>
    <t>SDeS / Agreste</t>
  </si>
  <si>
    <t>NODU en millions de hectares</t>
  </si>
  <si>
    <t xml:space="preserve">Tendance à l'augmentation entre 2009 et 2014 (en moyenne triennale glissante) en dépit du plan Ecophyto. </t>
  </si>
  <si>
    <t>Evolution de la surface boisée (forêts et bosquets, haies) en France en millions de hectares depuis 1990</t>
  </si>
  <si>
    <t>IGN (Indicateurs de gestion durable) / Agreste (Teruti-Lucas)</t>
  </si>
  <si>
    <t xml:space="preserve">Les surfaces boisés représentent 31 % du territoire métropolitain en 2015, stable depuis 2006. </t>
  </si>
  <si>
    <t>Evolution du puits carbone national : émissions et absorptions de GES du secteur UTCATF selon le format CCNUCC et puits carbone "net" en Mt. CO2eq</t>
  </si>
  <si>
    <t>Maintenir le puits carbone français à un niveau stable</t>
  </si>
  <si>
    <t>Mt. CO2eq</t>
  </si>
  <si>
    <t>CITEPA / IGN</t>
  </si>
  <si>
    <t xml:space="preserve">Représentation de l'indicateur soit selon format CCNUCC (distinguant les émissions négatives et positives pour les forêts, cultures, prairies, zones humides, zones urbaines, autres et les produits bois), soit selon le format actuel dans le suivi SNBC ("indicateurs de résultat), qui ne permet néanmoins pas d'illustrer l'évolution année par année. </t>
  </si>
  <si>
    <t>Production et prélèvement de bois en France : production biologique brute, mortalité et prélèvements en millions de m3 par an</t>
  </si>
  <si>
    <t>Augmenter le taux de prélèvement à 65 % de l'acroissement naturel d'ici 2025</t>
  </si>
  <si>
    <t>millions de m3</t>
  </si>
  <si>
    <t>La propriété forestière - nombre de propriétés et surface cumulée par taille de forêt</t>
  </si>
  <si>
    <t>milliers de propriétaires et milliers hectares</t>
  </si>
  <si>
    <t>IGN / Agreste</t>
  </si>
  <si>
    <t xml:space="preserve"> Séquestration de carbone dans l'écosystème forestier et dans les produits bois</t>
  </si>
  <si>
    <t>IGN / IGD</t>
  </si>
  <si>
    <t>Intéressant dans la mesure où la densité de la forêt constitue le second levier d'accroissement du puits carbone avec l'augmentation de la surface de forêt</t>
  </si>
  <si>
    <t xml:space="preserve">Volume de bois sur pied par hectare </t>
  </si>
  <si>
    <t>m3 par hectare</t>
  </si>
  <si>
    <t>A voir si vraiment pertinent. Il permet de suivre l'évolution de la forêt et du stock de carbone associé, mais ne représente qu'une vision incomplète de l'évolution du puits carbone total (avec prairies, champs, zones humides, etc.)</t>
  </si>
  <si>
    <t>Stock de carbone et puits carbone du système forestier français (biomasse aérienne et souterraine) en millions de tonnes CO2eq depuis 1990</t>
  </si>
  <si>
    <t>Développement des matériaux biosourcés</t>
  </si>
  <si>
    <t>Production de bois pour la construction (bois d'œuvre en millions de m3 par an) depuis 2000</t>
  </si>
  <si>
    <t xml:space="preserve">Potentiellement redondant avec indicateur B2.4. dans secteur bâtiment (utilisation de matériaux biosourcés dans la construction). </t>
  </si>
  <si>
    <t>Observatoire national de la construction bois  / INSEE</t>
  </si>
  <si>
    <t>Chiffre d'affaires annuel de la filière construction bois en France en millions d'euros depuis 2010</t>
  </si>
  <si>
    <t>millions €</t>
  </si>
  <si>
    <t>Part de marché de la construction bois ( % des constructions dans les maisons individuelles neuves en secteur diffus)</t>
  </si>
  <si>
    <t xml:space="preserve">Observatoire national de la construction bois  </t>
  </si>
  <si>
    <t>Valorisation énergétique de la biomasse solide</t>
  </si>
  <si>
    <t>Objectif de chaleur renouvelable : 38 % en 2030</t>
  </si>
  <si>
    <t>Agreste / Ademe / SDeS</t>
  </si>
  <si>
    <t xml:space="preserve">Incertitude sur la prise en compte du chauffage individuel au bois (pour la part auto-approvisionnement: 20 M. de m3 par an). </t>
  </si>
  <si>
    <t>Production de bois-énergie en millions de m3 par an depuis 2000</t>
  </si>
  <si>
    <t>Production d'énergie-primaire à partir de bois-énergie par an depuis 2000</t>
  </si>
  <si>
    <t xml:space="preserve">Le bois énergie représente 40 % de la production primaire d'énergie renouvelable en France en 2015 avec 9,2 Mtep. 
Potentiellement redondant avec indicateurs "production" selon le niveau de détail fourni sur la production ENR. </t>
  </si>
  <si>
    <t>Volume et part du bois-énergie dans la production d'électricité renouvelable</t>
  </si>
  <si>
    <t>TWh /  %</t>
  </si>
  <si>
    <t>Volume et part du bois-énergie dans la production de chaleur renouvelable</t>
  </si>
  <si>
    <t>2,2  % en 2015 (2 TWh)</t>
  </si>
  <si>
    <t xml:space="preserve">75 % en 2015 (107,4 TWh). La production de chaleur renouvelable à partir de biomasse solide devrait quasiment doubler d'ici 2020 selon le Plan d'action national pour les énergies renouvelables. </t>
  </si>
  <si>
    <r>
      <t>Emissions GES du secteur énergie en Mt. CO</t>
    </r>
    <r>
      <rPr>
        <b/>
        <vertAlign val="subscript"/>
        <sz val="11"/>
        <color theme="1"/>
        <rFont val="Calibri"/>
        <family val="2"/>
        <scheme val="minor"/>
      </rPr>
      <t>2</t>
    </r>
    <r>
      <rPr>
        <b/>
        <sz val="11"/>
        <color theme="1"/>
        <rFont val="Calibri"/>
        <family val="2"/>
        <scheme val="minor"/>
      </rPr>
      <t xml:space="preserve">eq depuis 1990 </t>
    </r>
  </si>
  <si>
    <t>Budgets carbone (55 Mt CO2eq par an jusqu'en 2028)</t>
  </si>
  <si>
    <t>2030 : -30 % de consommation primaire d'énergies fossiles par rapport à 2012 (-37,4 Mtep)</t>
  </si>
  <si>
    <t>Mtep /  %</t>
  </si>
  <si>
    <t>SDeS / Enerdata</t>
  </si>
  <si>
    <t>SNBC (électricité et réseaux chaleur uniquement)</t>
  </si>
  <si>
    <t>t. CO2eq / MWh</t>
  </si>
  <si>
    <t>Part renouvelable dans la production brute d'énergie finale (total, électricité, chaleur, transports) depuis 2000</t>
  </si>
  <si>
    <t>32 % d'ENR dans la consommation finale brute d'énergie en 2030
23 % en 2020</t>
  </si>
  <si>
    <t>SNBC / PPE</t>
  </si>
  <si>
    <t>Mtep / Milliards €</t>
  </si>
  <si>
    <t>PPE</t>
  </si>
  <si>
    <t>Baisser la consommation d'énergies fossiles</t>
  </si>
  <si>
    <t>Intensité carbone par vecteur énergétique (électricité, gaz, liquide, solide et chaleur) depuis 2000</t>
  </si>
  <si>
    <t>Subventions (y compris niches fiscales) à la consommation d'énergies fossiles en milliards d'euros depuis 2000</t>
  </si>
  <si>
    <t xml:space="preserve">Chiffrage difficile et méthodologies divergentes (entre OCDE et FMI). Mais information importante pour le débat. </t>
  </si>
  <si>
    <t>OCDE / FMI</t>
  </si>
  <si>
    <t>Milliards €</t>
  </si>
  <si>
    <t>Part des énergies fossiles (pétrole, charbon, gaz) dans chaque vecteur énergétique (électricité, gaz, carburants, combustibles solides, chaleur) depuis 2000</t>
  </si>
  <si>
    <t>CCE: atteindre au moins 100 € / tonne de CO2 d'ici 2030</t>
  </si>
  <si>
    <t>Evolution du prix carbone : trajectoire prix de la contribution climat énergie et de l'EU ETS depuis 2010 et trajectoires indicatives d'ici 2030 (scénario AMS pour EU ETS)</t>
  </si>
  <si>
    <t>Pertinent de rajouter la part des consommations d'énergies fossiles effectivement couvertes par le signal prix carbone (ou de toute façon 100  % ?</t>
  </si>
  <si>
    <t>€ / T. CO2</t>
  </si>
  <si>
    <t>Production d'électricité décarbonée et électrification des usages</t>
  </si>
  <si>
    <t xml:space="preserve">Part du vecteur électricité dans l'énergie finale consommée </t>
  </si>
  <si>
    <t>Suivre l'électrification des usages qui joue un rôle important dans la majorité des scénarios de décarbonisation</t>
  </si>
  <si>
    <t>Développement des capacités ENR électriques par source (éolien terrestre, offshore, solaire PV, hydro, biomasse, géothermie, autres) depuis 2000</t>
  </si>
  <si>
    <t>MW</t>
  </si>
  <si>
    <t>Part renouvelable du mix électrique déjà indiquéeen E1.4</t>
  </si>
  <si>
    <t>Production d'électricité renouvelable par source depuis 2000</t>
  </si>
  <si>
    <t>TWh</t>
  </si>
  <si>
    <t>Investissements annuels consacrés aux énergies renouvelables électriques depuis 2010</t>
  </si>
  <si>
    <t>I4CE (?)</t>
  </si>
  <si>
    <t>Flexibilité du système électrique et adéquation offre-demande</t>
  </si>
  <si>
    <t>Développement des capacités d'effacement électriques depuis 2010</t>
  </si>
  <si>
    <t>PPE : atteindre 6 GW d'ici 2023</t>
  </si>
  <si>
    <t>SDeS / RTE</t>
  </si>
  <si>
    <t>PPE (?)</t>
  </si>
  <si>
    <t>Evolution de la pointe hivernale maximale de consommation depuis 2000</t>
  </si>
  <si>
    <t>GW</t>
  </si>
  <si>
    <t>RTE</t>
  </si>
  <si>
    <t>Capacités d'interconnexion (en import et en export) depuis 2010</t>
  </si>
  <si>
    <t>EU 2020 : interconnexions correspondant à 10 % de la puissance installée (15  % en 2030)</t>
  </si>
  <si>
    <t>Capacités de stockage d'électricité au niveau national depuis 2010</t>
  </si>
  <si>
    <t>Indicateur très pertinent pour la transformation du secteur électrique, mais qui pose des problèmes méthodologiques sur la comptabilisation des installations de stockage (en puissance / énergie), inclusion des STEP existantes, etc.</t>
  </si>
  <si>
    <t xml:space="preserve">Part des capacités renouvelable à production variable (éolien, solaire) sur le total de la capacité installée </t>
  </si>
  <si>
    <t xml:space="preserve">Indicateur pertinent pour suivre l'enjeu de flexibilisation en lien avec l'accroissement de l'intermittence d'ici 2030 et au-delà. </t>
  </si>
  <si>
    <t>Volume et part d'électricité en autoconsommation sur site</t>
  </si>
  <si>
    <t xml:space="preserve">Indicateur pertinent pour suivre la transformation du système électrique, mais difficile à suivre dans l'état actuel des données </t>
  </si>
  <si>
    <t>GWh et  %</t>
  </si>
  <si>
    <t>Décarbonisation de la production de chaleur et de froid</t>
  </si>
  <si>
    <t>2030 : atteindre 38 % de chaleur renouvelable</t>
  </si>
  <si>
    <t>Chaleur renouvelable et de récupération dans les réseaux de chaleur</t>
  </si>
  <si>
    <t>Loi TECV : multiplier par 5 la chaleur et le froid renouvelables livrés par les réseaux de chaleur entre 201 et 2030</t>
  </si>
  <si>
    <t>SDeS / SNCU</t>
  </si>
  <si>
    <t xml:space="preserve">Production de chaleur et de froid renouvelable depuis 2000 </t>
  </si>
  <si>
    <t>Investissements annuels consacrés aux énergies renouvelables "chaleur" depuis 2010</t>
  </si>
  <si>
    <t>Alternative : ne pas suivre les pics de consommation observés, mais la puissance appelée en cas de vague de froid décennale, telle que calculée par RTE (cf. suivi SNBC)</t>
  </si>
  <si>
    <t>PPE (?) / (SNBC)</t>
  </si>
  <si>
    <t xml:space="preserve">Part du nucléaire dans la production d'électricité </t>
  </si>
  <si>
    <t>LTECV : atteindre 50 % d'ici 2025</t>
  </si>
  <si>
    <t>Capacités nucléaires installées (GW), coefficient de disponibilité et taux de charge effectif</t>
  </si>
  <si>
    <t>RTE / EdF</t>
  </si>
  <si>
    <t>GW /  %</t>
  </si>
  <si>
    <t>Capacités thermiques fossiles installées (gaz, charbon, fioul)</t>
  </si>
  <si>
    <t>Plan Climat : fermeture des centrales à charbon d'ici 2023</t>
  </si>
  <si>
    <t>Production de biogaz et part du total de gaz consommé</t>
  </si>
  <si>
    <t>Biogaz injecté dans le réseau de gaz</t>
  </si>
  <si>
    <t>PPE : atteindre 8 TWh en 2023</t>
  </si>
  <si>
    <t xml:space="preserve">Consommation de GNV </t>
  </si>
  <si>
    <t>Décarbonisation des vecteurs gaz et liquides</t>
  </si>
  <si>
    <t>Production de biocarburants liquides en France</t>
  </si>
  <si>
    <r>
      <t xml:space="preserve">Emissions GES au niveau national </t>
    </r>
    <r>
      <rPr>
        <b/>
        <sz val="11"/>
        <color theme="1"/>
        <rFont val="Calibri"/>
        <family val="2"/>
        <scheme val="minor"/>
      </rPr>
      <t xml:space="preserve">depuis 1990 </t>
    </r>
  </si>
  <si>
    <t>Budgets carbone
2030 : -40  % par rapport à 1990
2050 : neutralité climatique</t>
  </si>
  <si>
    <t>2030: -20 % par rapport à 2012 (-31 Mtep)
2050 : -50 % par rapport à 2012 (-78 Mtep)</t>
  </si>
  <si>
    <t xml:space="preserve">Etant donné que les objectifs se rapportent à 2012, il serait pertinent de présenter les données en indices (100 ou 1 pour 2012), ce qui permet aussi de donner une lecture plus facile des objectifs. Eventuellement en rappelant les données en volume pour l'année N-1 et 2012. 
Il serait également possible de différencier, au sein de l'énergie finale, la consommation "fossile" (gaz, pétrole, charbon en direct + part élec fossile) pour chaque année, pour suivre la maîtrise de la consommation et sa décarbonisation. </t>
  </si>
  <si>
    <t xml:space="preserve">L'idéal serait de présenter sur un même graphique en indices (base 2012) : l'intensité carbone de l'énergie, l'intensité énergétique du PIB (énergie finale) et le PIB afin de disposer des principaux indicateurs sur la question du découplage énergie / GES / économie. </t>
  </si>
  <si>
    <t>SDeS / Insee</t>
  </si>
  <si>
    <t>2020 : 23 % d'ENR 
2030 : 32  % ENR</t>
  </si>
  <si>
    <t xml:space="preserve">Possibilité d'intégrer sur un même graphique le taux ENR global et les taux pour électricité, chaleur/froid et carburants, ou trop d'informations ? </t>
  </si>
  <si>
    <t>Evolution depuis 2010 en  %</t>
  </si>
  <si>
    <t>Scénario SNBC : atteindre 46 Mrd. € par an en moyenne (2015-2018)</t>
  </si>
  <si>
    <t xml:space="preserve">Total ou différencier les évolutions par grands secteurs ou porteurs (public, entreprises, ménages) ? </t>
  </si>
  <si>
    <t>I4CE</t>
  </si>
  <si>
    <t>Mt. CO2eq / t. CO2eq par habitant</t>
  </si>
  <si>
    <t xml:space="preserve">Fréquence d'actualisation à confirmer (tous les 5 ans pour calcul détaillé). </t>
  </si>
  <si>
    <t xml:space="preserve">Mt. CO2eq </t>
  </si>
  <si>
    <t>Inténsité énergétique du PIB en énergie finale depuis 2000</t>
  </si>
  <si>
    <t>Consommation d'énergie finale au niveau national (consommation réelle) depuis 2000</t>
  </si>
  <si>
    <t>Empreinte carbone de la France et de ses habitants depuis 1990</t>
  </si>
  <si>
    <t>Part d'énergies renouvelables dans la consommation intérieure brute</t>
  </si>
  <si>
    <t>Indices (base 2012)</t>
  </si>
  <si>
    <t>Investissements annuels (publics et privés) dans la transition bas-carbone depuis 2011</t>
  </si>
  <si>
    <t>Utile pour le débat. Mais méthodologie du calcul à expliquer. 
Dans document suivi SNBC : pas clair si cet indicateur contient les financements publics en R&amp;D (affichés en indicateur indépendant sur l'énergie - R17)</t>
  </si>
  <si>
    <t>DGEC / DPT</t>
  </si>
  <si>
    <t>Voir l'observatoire national des emplois et métiers liés à l'économie verte (SDeS)</t>
  </si>
  <si>
    <t>SDeS / Ademe</t>
  </si>
  <si>
    <t>Evolution des offres d'emplois verts depuis 2008</t>
  </si>
  <si>
    <t>Milliers d'emplois</t>
  </si>
  <si>
    <t>Dépendance et facture énergétique : imports nets de charbon, pétrole et gaz en volume et en euros</t>
  </si>
  <si>
    <t>Energie</t>
  </si>
  <si>
    <t xml:space="preserve">Evolution des dépenses publiques liés à la transition bas carbone selon le document de politique transversale (PJLF) depuis 2015 </t>
  </si>
  <si>
    <t>Industrie</t>
  </si>
  <si>
    <t>Forêts et puits carbone</t>
  </si>
  <si>
    <t>Tableau de bord de suivi de la transition bas-carbone en France</t>
  </si>
  <si>
    <t xml:space="preserve">Structuration du tableau de bord </t>
  </si>
  <si>
    <t xml:space="preserve">Explications sur les fiches sectorielles </t>
  </si>
  <si>
    <t>Possible de détailler répartition par principaux gaz (CO2, N20, CH4)</t>
  </si>
  <si>
    <t xml:space="preserve">Consommation finale d'énergie de l'agriculture depuis 2000 </t>
  </si>
  <si>
    <t xml:space="preserve">Evolution de la surface de terres agricoles en millions d'hectares depuis 2000 </t>
  </si>
  <si>
    <t>SNBC (intensité énergie primaire)</t>
  </si>
  <si>
    <t xml:space="preserve">Indicateur PPE : part des biocarburants avancés dans les filières essence et gazole. </t>
  </si>
  <si>
    <t>Consommation d'énergie primaire (histogramme cumulé différenciant énergie fossile et bas-carbone) depuis 2000</t>
  </si>
  <si>
    <t>Consommation primaire d'énergies fossiles depuis 1990 en différenciant charbon, gaz, pétrole (histogramme cumulé)</t>
  </si>
  <si>
    <t xml:space="preserve">Permettre le suivi de l'objectif -30 % et permettre un suivi par énergie fossile (gaz, charbon, pétrole). </t>
  </si>
  <si>
    <t xml:space="preserve">Vérifier si les 3 indicateurs sont pertinents pour un suivi annuel. </t>
  </si>
  <si>
    <t>Nombre de salariés bénéficiaires de l'indemnité kilométrique vélo depuis 2015</t>
  </si>
  <si>
    <t>Enerdata / Ceren</t>
  </si>
  <si>
    <t xml:space="preserve">L'hydrogène comme matière première de la chimie : volume produits depuis 2010. </t>
  </si>
  <si>
    <t>Réduction de l'usage des engrais azotés - livraisons d'engrais azotés en kt par an depuis 2000</t>
  </si>
  <si>
    <t>Scénario SNBC envisage d’atteindre 900 000 hectares de protéagineux en grande culture d’ici 2035 (2 M. ha de légumineuses)</t>
  </si>
  <si>
    <t>Nombre des méthaniseurs à la ferme depuis 2010</t>
  </si>
  <si>
    <t>Part des déjections maîtrisables méthanisées depuis 2010</t>
  </si>
  <si>
    <t>Production de biogaz au niveau national depuis 2010</t>
  </si>
  <si>
    <t>Production de biocarburants en France depuis 2010</t>
  </si>
  <si>
    <t>millions de hectares</t>
  </si>
  <si>
    <t>Production domestique d'énergie primaire en Mtep depuis 2000</t>
  </si>
  <si>
    <t xml:space="preserve">Attention au biais lié à la représentation du nucléaire via l'équivalent primaire à la production. </t>
  </si>
  <si>
    <t xml:space="preserve">Important de combiner les émissions actuellement comptabilisés dans le secteur "production d'énergie" et les émissions à la combustion (pour les combustibles) pour calculer une intensité carbone globale pour chaque vecteur. Potentiellement des difficultés de méthode pour définir l'intensité carbone de certaines sources d'énergie (biomasse-bois, etc.) </t>
  </si>
  <si>
    <t>Nombre de véhicules électriques, hybrides rechargeables et GNV mis en circulation depuis 2010 et part dans le total de véhicules vendus</t>
  </si>
  <si>
    <t>Nombre de véhicules et  %</t>
  </si>
  <si>
    <t>Différence de prix d'achat en € ou  %</t>
  </si>
  <si>
    <t>Evolution de l'offre de transports publics : Places.km dans les transports publics (urbain et TER) et km de pistes cyclables en site propre</t>
  </si>
  <si>
    <t>places.km disponibles par an / km</t>
  </si>
  <si>
    <t xml:space="preserve">Données disponibles pour la partie transport sur le territoire national, plus difficilement à l'international. Eventuellement pertinent de différencier par grandes catégories de marchandises, les dynamiques de mobilité n'étant pas les mêmes. </t>
  </si>
  <si>
    <t>SDMP 2016: viser 10 % de jours télétravaillés en 2030</t>
  </si>
  <si>
    <t>SNBC 1: augmenter de 10 % le taux de chargement/remplissage des véhicules entre 2013 et 2028</t>
  </si>
  <si>
    <t>Consommation finale d'énergie - transports (en intégrant les principales sources d'énergie : en différenciant fret / Passager depuis 2000</t>
  </si>
  <si>
    <t xml:space="preserve">Possible mais visuellement plus complexe de combiner la répartition fret / passagers et la répartition par type d'énergie (électrique, gaz, carburants). </t>
  </si>
  <si>
    <t>(SDMP, 2016)
Viser un objectif d’incorporation pour les biocarburants avancés de 1,6 % en 2018 et 3,4% en 2023 pour l’essence, et de 1 % en 2018 et 2,3% en 2023 pour le gazole,</t>
  </si>
  <si>
    <t>(SDMP, 2016): "Viser une part du fret non routier pour le transport de marchandises à hauteur de 20% en 2030."</t>
  </si>
  <si>
    <t>(SNBC 2015, p80-81)  Report modal : diminution du routier et aérien domestique de 2% pour transport passager et 7% pour transport marchandises au profit des autres modes et notamment du ferroviaire.
(SDMP, 2016)
Développer la part des modes doux (marche et vélo) à hauteur de 12,5% des déplacements dans les transports de courte distance en 2030.</t>
  </si>
  <si>
    <t xml:space="preserve">Evolution de la demande de transports de voyageurs et de fret depuis 2000 </t>
  </si>
  <si>
    <t>(SNBC, 2015, p80-81)
"Stabilisation et diminution de la mobilité par habitant par unité de PIB (pkm/cap/PIBunit)"</t>
  </si>
  <si>
    <t>Objectifs de baisse de la consommation d'énergies primaires fossiles et de la consommation finale en 2030</t>
  </si>
  <si>
    <t xml:space="preserve">Actuellement, le suivi SNBC indique la part en  % des véhicules à faibles émissions dans les ventes totales de véhicules. 
Dans l'idéal, il faudrait être en mesure de séparer les véhicules de transport passager et de transport de marchandises. </t>
  </si>
  <si>
    <t>Mobilité liées aux loisirs : distance moyenne des déplacements pour les vacances</t>
  </si>
  <si>
    <t xml:space="preserve">Vérifier disponibilité des données. Mais essentiel de pouvoir suivre l'évolution de la mobilité longue distance séparément de la mobilité quotidienne. </t>
  </si>
  <si>
    <t>Investissements dans la rénovation énergétique des logements</t>
  </si>
  <si>
    <t xml:space="preserve">Mettre la trajectoire du scénario SNBC AMS en référence à moyen terme ? </t>
  </si>
  <si>
    <t>Disponibilité des données à vérifier</t>
  </si>
  <si>
    <t>Ademe (enquête OPEN) 
I4CE</t>
  </si>
  <si>
    <t xml:space="preserve">Nombre d'entreprises labelisées "RGE". </t>
  </si>
  <si>
    <t>Nombre d'entreprises</t>
  </si>
  <si>
    <t>Ademe?</t>
  </si>
  <si>
    <t xml:space="preserve">Attention au biais introduit par l'intégration du nucléaire via l'équivalent primaire de production, conduisant à surestimer la part bas-carbone par rapport à la répartition effective (en consommation finale). </t>
  </si>
  <si>
    <t xml:space="preserve">Alternative : part de la population exposée à la précarité énergétique ou en situation de vulnérabilité énergétique. </t>
  </si>
  <si>
    <t xml:space="preserve">
Méthodologie à élaborer pour recomposer le bilan énergétique par vecteur. 
Potentiellement redondant avec E1.4 : il faudrait idéalement choisir un sur les deux. </t>
  </si>
  <si>
    <r>
      <t xml:space="preserve">
Ce document constitue une contribution au débat public sur le suivi de la transition bas-carbone en France, au même titre que le rapport qui l'accompagne. Le tableau de bord présenté dans ce fichier doit être considéré comme un support de travail et une illustration plus concrète et détaillée des pistes identifiés dans ce rapport, afin d'alimenter la réflexion collective sur les enjeux méthodologiques relatifs à l'élaboration d'un tel tableau de bord, plutôt que comme un outil "prêt à l'emploi". 
</t>
    </r>
    <r>
      <rPr>
        <u/>
        <sz val="11"/>
        <color theme="1"/>
        <rFont val="Calibri"/>
        <family val="2"/>
        <scheme val="minor"/>
      </rPr>
      <t xml:space="preserve">Ces enjeux méthodologiques portent notamment sur trois aspects : </t>
    </r>
    <r>
      <rPr>
        <sz val="11"/>
        <color theme="1"/>
        <rFont val="Calibri"/>
        <family val="2"/>
        <scheme val="minor"/>
      </rPr>
      <t xml:space="preserve">
- l'architecture du tableau de bord en termes de structuration des niveaux d'analyse et de différenciation entre secteurs
- le choix des indicateurs pertinents, considérant à la fois leur pertinence pour le débat politique et les contraintes liées à leur élaboration (disponibilité et actualisation des données, fiabilité, etc.)
- l'articulation avec d'autres outils de suivi similaires déjà existants, afin d'éviter les redondances
</t>
    </r>
  </si>
  <si>
    <t xml:space="preserve">Pourquoi ce document ? </t>
  </si>
  <si>
    <t xml:space="preserve">Apercu schématique de l'architecture du tableau de bord </t>
  </si>
  <si>
    <r>
      <t xml:space="preserve">Le tableau de bord s'articule autour de trois niveaux d'analyse, comme illustré dans la figure ci-dessous : 
1) </t>
    </r>
    <r>
      <rPr>
        <b/>
        <sz val="11"/>
        <color theme="1"/>
        <rFont val="Calibri"/>
        <family val="2"/>
        <scheme val="minor"/>
      </rPr>
      <t>un premier niveau d'analyse présente les indicateurs de résultat stratégiques au niveau national</t>
    </r>
    <r>
      <rPr>
        <sz val="11"/>
        <color theme="1"/>
        <rFont val="Calibri"/>
        <family val="2"/>
        <scheme val="minor"/>
      </rPr>
      <t xml:space="preserve">, permettant de suivre la réalisation des grands objectifs structurants de la transition bas-carbone
2) </t>
    </r>
    <r>
      <rPr>
        <b/>
        <sz val="11"/>
        <color theme="1"/>
        <rFont val="Calibri"/>
        <family val="2"/>
        <scheme val="minor"/>
      </rPr>
      <t>dans une approche sectorielle,</t>
    </r>
    <r>
      <rPr>
        <sz val="11"/>
        <color theme="1"/>
        <rFont val="Calibri"/>
        <family val="2"/>
        <scheme val="minor"/>
      </rPr>
      <t xml:space="preserve"> </t>
    </r>
    <r>
      <rPr>
        <b/>
        <sz val="11"/>
        <color theme="1"/>
        <rFont val="Calibri"/>
        <family val="2"/>
        <scheme val="minor"/>
      </rPr>
      <t>le deuxième niveau d'analyse</t>
    </r>
    <r>
      <rPr>
        <sz val="11"/>
        <color theme="1"/>
        <rFont val="Calibri"/>
        <family val="2"/>
        <scheme val="minor"/>
      </rPr>
      <t xml:space="preserve"> </t>
    </r>
    <r>
      <rPr>
        <b/>
        <sz val="11"/>
        <color theme="1"/>
        <rFont val="Calibri"/>
        <family val="2"/>
        <scheme val="minor"/>
      </rPr>
      <t>présente les grands déterminants de transformation</t>
    </r>
    <r>
      <rPr>
        <sz val="11"/>
        <color theme="1"/>
        <rFont val="Calibri"/>
        <family val="2"/>
        <scheme val="minor"/>
      </rPr>
      <t xml:space="preserve"> (émissions, consommation d'énergie, niveau d'activité ou de demande, etc.) au niveau des différents secteurs consommateurs d'énergie ou émetteurs de gaz à effet de serre. Les secteurs considérés sont au nombre de 7 : 
    - le secteur énergétique
    - les transports
    - les bâtiments
    - l'industrie
    - l'agriculture
    - le secteur des déchets 
    - les forêts et le suivi du puits carbone naturel
3) Au sein des fiches sectorielles (chaque secteur a son onglet spécifique), un troisième niveau d'analyse s'intéresse au </t>
    </r>
    <r>
      <rPr>
        <b/>
        <sz val="11"/>
        <color theme="1"/>
        <rFont val="Calibri"/>
        <family val="2"/>
        <scheme val="minor"/>
      </rPr>
      <t>suivi des leviers de transformation clés dans chacun de ses secteurs, définis en fonction des recommandations de la SNBC et des scénarios prospectifs de transition énergétique.</t>
    </r>
    <r>
      <rPr>
        <b/>
        <sz val="11"/>
        <color rgb="FFFF0000"/>
        <rFont val="Calibri"/>
        <family val="2"/>
        <scheme val="minor"/>
      </rPr>
      <t xml:space="preserve"> 
</t>
    </r>
  </si>
  <si>
    <r>
      <t>Au sein de chaque fiche sectorielle, les différentes colonnes fournissent les informations suivantes pour chacun des indicateurs proposés : 
- "</t>
    </r>
    <r>
      <rPr>
        <b/>
        <sz val="11"/>
        <color theme="1"/>
        <rFont val="Calibri"/>
        <family val="2"/>
        <scheme val="minor"/>
      </rPr>
      <t xml:space="preserve">Réf.": </t>
    </r>
    <r>
      <rPr>
        <sz val="11"/>
        <color theme="1"/>
        <rFont val="Calibri"/>
        <family val="2"/>
        <scheme val="minor"/>
      </rPr>
      <t>correspond à la référence de l'indicateur 
- "</t>
    </r>
    <r>
      <rPr>
        <b/>
        <sz val="11"/>
        <color theme="1"/>
        <rFont val="Calibri"/>
        <family val="2"/>
        <scheme val="minor"/>
      </rPr>
      <t xml:space="preserve">Indicateur" : </t>
    </r>
    <r>
      <rPr>
        <sz val="11"/>
        <color theme="1"/>
        <rFont val="Calibri"/>
        <family val="2"/>
        <scheme val="minor"/>
      </rPr>
      <t>désignation de l'indicateur 
- "</t>
    </r>
    <r>
      <rPr>
        <b/>
        <sz val="11"/>
        <color theme="1"/>
        <rFont val="Calibri"/>
        <family val="2"/>
        <scheme val="minor"/>
      </rPr>
      <t xml:space="preserve">Objectif" : </t>
    </r>
    <r>
      <rPr>
        <sz val="11"/>
        <color theme="1"/>
        <rFont val="Calibri"/>
        <family val="2"/>
        <scheme val="minor"/>
      </rPr>
      <t xml:space="preserve">si l'indicateur peut être directement mis en lien avec un objectif de politique nationale de la transition bas-carbone, celui-ci est indiqué ici. Au-delà des objectifs, un autre point de référence est parfois indiqué (par exemple correspondant au scénario prospectif de référence ("Avec mesures supplémentaires") de la stratégie nationale bas-carbone. Ceci afin d'indiquer les éléments qui permettent pour les différents indicateurs de ne pas seulement se limiter aux évolutions passées, mais à également représenter une trajectoire de référence future, afin de mettre en perspective les évolutions observées. 
</t>
    </r>
    <r>
      <rPr>
        <b/>
        <sz val="11"/>
        <color theme="1"/>
        <rFont val="Calibri"/>
        <family val="2"/>
        <scheme val="minor"/>
      </rPr>
      <t xml:space="preserve">- "Observations" : </t>
    </r>
    <r>
      <rPr>
        <sz val="11"/>
        <color theme="1"/>
        <rFont val="Calibri"/>
        <family val="2"/>
        <scheme val="minor"/>
      </rPr>
      <t>cette colonne contient des remarques éventuelles sur l'indicateur en question, pouvant concerner des aspects méthodologiques à clarifier, des recommandations sur la représentation graphique de l'indicateur, les alternatives envisageables, etc. 
- "</t>
    </r>
    <r>
      <rPr>
        <b/>
        <sz val="11"/>
        <color theme="1"/>
        <rFont val="Calibri"/>
        <family val="2"/>
        <scheme val="minor"/>
      </rPr>
      <t xml:space="preserve">Unités" : </t>
    </r>
    <r>
      <rPr>
        <sz val="11"/>
        <color theme="1"/>
        <rFont val="Calibri"/>
        <family val="2"/>
        <scheme val="minor"/>
      </rPr>
      <t>les unités utilisées pour l'indicateur
- "</t>
    </r>
    <r>
      <rPr>
        <b/>
        <sz val="11"/>
        <color theme="1"/>
        <rFont val="Calibri"/>
        <family val="2"/>
        <scheme val="minor"/>
      </rPr>
      <t xml:space="preserve">Sources" : </t>
    </r>
    <r>
      <rPr>
        <sz val="11"/>
        <color theme="1"/>
        <rFont val="Calibri"/>
        <family val="2"/>
        <scheme val="minor"/>
      </rPr>
      <t xml:space="preserve">les sources déjà identifiées pour chacun des indicateurs. Dans certains cas, celles-ci restent "à définir". 
- </t>
    </r>
    <r>
      <rPr>
        <b/>
        <sz val="11"/>
        <color theme="1"/>
        <rFont val="Calibri"/>
        <family val="2"/>
        <scheme val="minor"/>
      </rPr>
      <t xml:space="preserve">"Existant" : </t>
    </r>
    <r>
      <rPr>
        <sz val="11"/>
        <color theme="1"/>
        <rFont val="Calibri"/>
        <family val="2"/>
        <scheme val="minor"/>
      </rPr>
      <t xml:space="preserve">cette colonne permet de renseigner si l'indicateur en question est déjà utilisé pour le suivi d'un plan stratégique existant, à savoir : la Stratégie nationale de transition écologique pour le développement durable (SNTEDD), la Stratégie Nationale bas carbone (SNBC), la Programmation pluriannuelle de l'énergie (PPE). 
</t>
    </r>
  </si>
  <si>
    <t>Indicateurs phares</t>
  </si>
  <si>
    <t>Indicateurs phares de la transition bas-carbone en France</t>
  </si>
  <si>
    <t>Production d'énergie</t>
  </si>
  <si>
    <t>Transports et mobilité</t>
  </si>
  <si>
    <t>kwh par m² par an</t>
  </si>
  <si>
    <t>Budgets carbone (-29 % entre 1990 et 2028 selon SNBC1)</t>
  </si>
  <si>
    <t xml:space="preserve">Le détail des émissions "Scope 2" ne semble pas nécessaire, car n'apportant pas une information spécifique. 
Un enjeu méthodologique portera sur la distinction entre transport de marchandises et de passagers pour l'usage des véhicules utilitaires légers et l'usage des véhicules particuliers pour des usages liées au "shopping". </t>
  </si>
  <si>
    <t>Parts modales pour la mobilité des voyageurs : ( %) du routier, de l'aérien, du ferroviaire et des transports "doux" (vélo, marche) depuis 2000</t>
  </si>
  <si>
    <t>2,4 millions de voitures électriques et hybrides rechargeables en 2023
39 000 véhicules lourds GNV et 42 000 utilitaires GNV d'ici 2023 (respectivement 110 000 et 110 000 en 2030).
Fin de la vente de véhicules émetteurs de GES en 2040</t>
  </si>
  <si>
    <t>Part des biocarburants liquides et gazeux incorporées dans les carburants conventionnels</t>
  </si>
  <si>
    <t>En distinguant la part des biocarburants liquides et gazeux et en qualifiant les biocarburants gazeux pris en compte: biogaz, CH4 de synthèse, H2 renouvelable injecté dans le réseau.</t>
  </si>
  <si>
    <t xml:space="preserve">Le choix de l'unité n'est pas neutre. Une unité en litres / 100 km est pertinente dans un monde dominé par les carburants liquides et dans le contexte actuel. Mais il serait intéressant d'introduire une deuxième unité pour une vision future comparant: l'électricité, le gaz et les liquides comme par exemple: MJ / 100 km ou kwh/100km. </t>
  </si>
  <si>
    <t>Le levier du report modal pourrait être approfondi en ajoutant des indicateurs sur: le coût des modes, le temps/vitesses des modes et le développement des infrastructures.
Ce levier ne présente pas pour l'instant d'indicateur spécifique au transport de marchandises.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</si>
</sst>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8"/>
      <color theme="0"/>
      <name val="Calibri"/>
      <family val="2"/>
      <scheme val="minor"/>
    </font>
    <font>
      <sz val="12"/>
      <color theme="0"/>
      <name val="Calibri"/>
      <family val="2"/>
      <scheme val="minor"/>
    </font>
    <font>
      <u/>
      <sz val="11"/>
      <color theme="10"/>
      <name val="Calibri"/>
      <family val="2"/>
      <scheme val="minor"/>
    </font>
    <font>
      <sz val="10"/>
      <color rgb="FF000000"/>
      <name val="Arial"/>
      <family val="2"/>
    </font>
    <font>
      <b/>
      <sz val="18"/>
      <name val="Calibri"/>
      <family val="2"/>
      <scheme val="minor"/>
    </font>
    <font>
      <b/>
      <sz val="1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FF0000"/>
      <name val="Calibri"/>
      <family val="2"/>
      <scheme val="minor"/>
    </font>
    <font>
      <b/>
      <u/>
      <sz val="11"/>
      <color theme="10"/>
      <name val="Calibri"/>
      <family val="2"/>
      <scheme val="minor"/>
    </font>
    <font>
      <u/>
      <sz val="11"/>
      <color theme="1"/>
      <name val="Calibri"/>
      <family val="2"/>
      <scheme val="minor"/>
    </font>
    <font>
      <b/>
      <sz val="12"/>
      <name val="Calibri"/>
      <family val="2"/>
      <scheme val="minor"/>
    </font>
    <font>
      <u/>
      <sz val="11"/>
      <color rgb="FF000000"/>
      <name val="Calibri"/>
      <family val="2"/>
      <scheme val="minor"/>
    </font>
    <font>
      <sz val="11"/>
      <color rgb="FF000000"/>
      <name val="Calibri"/>
      <family val="2"/>
      <scheme val="minor"/>
    </font>
    <font>
      <sz val="11"/>
      <color theme="0"/>
      <name val="Calibri"/>
      <family val="2"/>
      <scheme val="minor"/>
    </font>
    <font>
      <b/>
      <i/>
      <sz val="12"/>
      <color theme="0"/>
      <name val="Calibri"/>
      <family val="2"/>
      <scheme val="minor"/>
    </font>
    <font>
      <b/>
      <sz val="16"/>
      <color theme="0"/>
      <name val="Calibri"/>
      <family val="2"/>
      <scheme val="minor"/>
    </font>
    <font>
      <b/>
      <sz val="12"/>
      <color theme="1"/>
      <name val="Calibri"/>
      <family val="2"/>
      <scheme val="minor"/>
    </font>
  </fonts>
  <fills count="16">
    <fill>
      <patternFill patternType="none"/>
    </fill>
    <fill>
      <patternFill patternType="gray125"/>
    </fill>
    <fill>
      <patternFill patternType="solid">
        <fgColor theme="4"/>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6" tint="-0.249977111117893"/>
        <bgColor indexed="64"/>
      </patternFill>
    </fill>
    <fill>
      <patternFill patternType="solid">
        <fgColor theme="8"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 fillId="0" borderId="0"/>
    <xf numFmtId="0" fontId="7" fillId="0" borderId="0" applyNumberFormat="0" applyFill="0" applyBorder="0" applyAlignment="0" applyProtection="0"/>
    <xf numFmtId="0" fontId="8" fillId="0" borderId="0"/>
    <xf numFmtId="0" fontId="8" fillId="0" borderId="0"/>
  </cellStyleXfs>
  <cellXfs count="151">
    <xf numFmtId="0" fontId="0" fillId="0" borderId="0" xfId="0"/>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1" xfId="0" applyFill="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horizontal="center" vertical="top" wrapText="1"/>
    </xf>
    <xf numFmtId="0" fontId="0" fillId="4" borderId="1" xfId="0" applyFill="1" applyBorder="1" applyAlignment="1">
      <alignment vertical="top" wrapText="1"/>
    </xf>
    <xf numFmtId="0" fontId="0" fillId="0" borderId="1" xfId="0" quotePrefix="1" applyFill="1" applyBorder="1" applyAlignment="1">
      <alignment horizontal="center" vertical="top" wrapText="1"/>
    </xf>
    <xf numFmtId="0" fontId="0" fillId="7" borderId="1" xfId="0" applyFill="1" applyBorder="1" applyAlignment="1">
      <alignment horizontal="center" vertical="top" wrapText="1"/>
    </xf>
    <xf numFmtId="0" fontId="0" fillId="0" borderId="0" xfId="0" applyFill="1" applyAlignment="1">
      <alignment vertical="top" wrapText="1"/>
    </xf>
    <xf numFmtId="0" fontId="2" fillId="4" borderId="1" xfId="0" applyFont="1" applyFill="1" applyBorder="1" applyAlignment="1">
      <alignment vertical="top" wrapText="1"/>
    </xf>
    <xf numFmtId="0" fontId="0" fillId="4" borderId="1" xfId="0" applyFill="1" applyBorder="1" applyAlignment="1">
      <alignment horizontal="center" vertical="top" wrapText="1"/>
    </xf>
    <xf numFmtId="0" fontId="0" fillId="4" borderId="1" xfId="0" quotePrefix="1" applyFill="1" applyBorder="1" applyAlignment="1">
      <alignment horizontal="center" vertical="top" wrapText="1"/>
    </xf>
    <xf numFmtId="0" fontId="6" fillId="0" borderId="0" xfId="0" applyFont="1" applyFill="1" applyAlignment="1">
      <alignment horizontal="center" vertical="top" wrapText="1"/>
    </xf>
    <xf numFmtId="0" fontId="7" fillId="0" borderId="0" xfId="2"/>
    <xf numFmtId="0" fontId="0" fillId="0" borderId="10" xfId="0" applyFill="1" applyBorder="1" applyAlignment="1">
      <alignment vertical="top" wrapText="1"/>
    </xf>
    <xf numFmtId="0" fontId="2" fillId="4" borderId="1" xfId="1" applyFont="1" applyFill="1" applyBorder="1" applyAlignment="1">
      <alignment vertical="center" wrapText="1"/>
    </xf>
    <xf numFmtId="0" fontId="1" fillId="4" borderId="1" xfId="1" applyFont="1" applyFill="1" applyBorder="1" applyAlignment="1">
      <alignment vertical="center" wrapText="1"/>
    </xf>
    <xf numFmtId="0" fontId="1" fillId="4" borderId="1" xfId="1" applyFill="1" applyBorder="1" applyAlignment="1">
      <alignment vertical="center" wrapText="1"/>
    </xf>
    <xf numFmtId="0" fontId="0" fillId="4" borderId="1" xfId="1" applyFont="1" applyFill="1" applyBorder="1" applyAlignment="1">
      <alignment vertical="center" wrapText="1"/>
    </xf>
    <xf numFmtId="0" fontId="0" fillId="4" borderId="1" xfId="1" applyFont="1" applyFill="1" applyBorder="1" applyAlignment="1">
      <alignment horizontal="center" vertical="center" wrapText="1"/>
    </xf>
    <xf numFmtId="0" fontId="0" fillId="4" borderId="1" xfId="1" quotePrefix="1" applyFont="1" applyFill="1" applyBorder="1" applyAlignment="1">
      <alignment horizontal="center" vertical="center" wrapText="1"/>
    </xf>
    <xf numFmtId="9" fontId="0" fillId="4" borderId="1" xfId="1" applyNumberFormat="1" applyFont="1" applyFill="1" applyBorder="1" applyAlignment="1">
      <alignment vertical="center" wrapText="1"/>
    </xf>
    <xf numFmtId="0" fontId="2" fillId="0" borderId="1" xfId="0" applyFont="1" applyFill="1" applyBorder="1" applyAlignment="1">
      <alignment vertical="center" wrapText="1"/>
    </xf>
    <xf numFmtId="0" fontId="0" fillId="0" borderId="1" xfId="0" quotePrefix="1" applyFill="1" applyBorder="1" applyAlignment="1">
      <alignment horizontal="left" vertical="top" wrapText="1"/>
    </xf>
    <xf numFmtId="0" fontId="2" fillId="0" borderId="1" xfId="1" applyFont="1" applyFill="1" applyBorder="1" applyAlignment="1">
      <alignment vertical="center" wrapText="1"/>
    </xf>
    <xf numFmtId="0" fontId="1" fillId="0" borderId="1" xfId="1" applyFont="1" applyFill="1" applyBorder="1" applyAlignment="1">
      <alignment vertical="center" wrapText="1"/>
    </xf>
    <xf numFmtId="0" fontId="1" fillId="0" borderId="1" xfId="1" applyFill="1" applyBorder="1" applyAlignment="1">
      <alignment vertical="center" wrapText="1"/>
    </xf>
    <xf numFmtId="0" fontId="0" fillId="0" borderId="1" xfId="1" applyFont="1" applyFill="1" applyBorder="1" applyAlignment="1">
      <alignment vertical="center" wrapText="1"/>
    </xf>
    <xf numFmtId="0" fontId="0" fillId="0" borderId="1" xfId="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horizontal="center" vertical="top" wrapText="1"/>
    </xf>
    <xf numFmtId="0" fontId="14" fillId="0" borderId="0" xfId="0" applyFont="1" applyFill="1" applyBorder="1" applyAlignment="1">
      <alignment vertical="top" wrapText="1"/>
    </xf>
    <xf numFmtId="0" fontId="0" fillId="0" borderId="0" xfId="0" quotePrefix="1" applyFill="1" applyBorder="1" applyAlignment="1">
      <alignment horizontal="center" vertical="top" wrapText="1"/>
    </xf>
    <xf numFmtId="0" fontId="0" fillId="0" borderId="0" xfId="0" applyFont="1" applyFill="1" applyBorder="1" applyAlignment="1">
      <alignment vertical="top" wrapText="1"/>
    </xf>
    <xf numFmtId="0" fontId="2" fillId="0" borderId="0" xfId="1" applyFont="1" applyFill="1" applyBorder="1" applyAlignment="1">
      <alignment vertical="center" wrapText="1"/>
    </xf>
    <xf numFmtId="0" fontId="0" fillId="0" borderId="0" xfId="1" applyFont="1" applyFill="1" applyBorder="1" applyAlignment="1">
      <alignment vertical="center" wrapText="1"/>
    </xf>
    <xf numFmtId="0" fontId="1" fillId="0" borderId="0" xfId="1" applyFill="1" applyBorder="1" applyAlignment="1">
      <alignment vertical="center" wrapText="1"/>
    </xf>
    <xf numFmtId="0" fontId="0" fillId="0" borderId="0" xfId="1" applyFont="1" applyFill="1" applyBorder="1" applyAlignment="1">
      <alignment horizontal="center" vertical="center" wrapText="1"/>
    </xf>
    <xf numFmtId="0" fontId="0" fillId="0" borderId="0" xfId="1" quotePrefix="1" applyFont="1" applyFill="1" applyBorder="1" applyAlignment="1">
      <alignment horizontal="center" vertical="center" wrapText="1"/>
    </xf>
    <xf numFmtId="0" fontId="1" fillId="0" borderId="0" xfId="1" applyFont="1" applyFill="1" applyBorder="1" applyAlignment="1">
      <alignment vertical="center" wrapText="1"/>
    </xf>
    <xf numFmtId="9" fontId="0" fillId="0" borderId="0" xfId="1" applyNumberFormat="1" applyFont="1" applyFill="1" applyBorder="1" applyAlignment="1">
      <alignment vertical="center" wrapText="1"/>
    </xf>
    <xf numFmtId="0" fontId="2" fillId="0" borderId="1" xfId="4" applyFont="1" applyFill="1" applyBorder="1" applyAlignment="1">
      <alignment vertical="top" wrapText="1"/>
    </xf>
    <xf numFmtId="0" fontId="0" fillId="0" borderId="1" xfId="1" applyFont="1" applyFill="1" applyBorder="1" applyAlignment="1">
      <alignment vertical="top" wrapText="1"/>
    </xf>
    <xf numFmtId="0" fontId="0" fillId="0" borderId="1" xfId="1" applyFont="1" applyFill="1" applyBorder="1" applyAlignment="1">
      <alignment horizontal="center" vertical="top" wrapText="1"/>
    </xf>
    <xf numFmtId="0" fontId="15" fillId="0" borderId="0" xfId="2" applyFont="1"/>
    <xf numFmtId="0" fontId="7" fillId="0" borderId="0" xfId="2" quotePrefix="1"/>
    <xf numFmtId="49" fontId="0" fillId="0" borderId="0" xfId="0" applyNumberFormat="1" applyAlignment="1">
      <alignment wrapText="1"/>
    </xf>
    <xf numFmtId="0" fontId="18" fillId="0" borderId="0" xfId="0" applyFont="1"/>
    <xf numFmtId="0" fontId="19" fillId="0" borderId="0" xfId="0" applyFont="1"/>
    <xf numFmtId="0" fontId="2" fillId="0" borderId="9" xfId="0" applyFont="1" applyFill="1" applyBorder="1" applyAlignment="1">
      <alignment horizontal="center" vertical="center" wrapText="1"/>
    </xf>
    <xf numFmtId="0" fontId="11" fillId="0" borderId="1" xfId="0" applyFont="1" applyFill="1" applyBorder="1" applyAlignment="1">
      <alignment vertical="top" wrapText="1"/>
    </xf>
    <xf numFmtId="0" fontId="0" fillId="9" borderId="1" xfId="0" applyFill="1" applyBorder="1" applyAlignment="1">
      <alignment vertical="top" wrapText="1"/>
    </xf>
    <xf numFmtId="0" fontId="0" fillId="4" borderId="0" xfId="0" applyFill="1" applyBorder="1" applyAlignment="1">
      <alignment vertical="top" wrapText="1"/>
    </xf>
    <xf numFmtId="0" fontId="2" fillId="9" borderId="1" xfId="0" applyFont="1" applyFill="1" applyBorder="1" applyAlignment="1">
      <alignment vertical="top" wrapText="1"/>
    </xf>
    <xf numFmtId="0" fontId="11" fillId="9" borderId="1" xfId="0" applyFont="1" applyFill="1" applyBorder="1" applyAlignment="1">
      <alignment vertical="top" wrapText="1"/>
    </xf>
    <xf numFmtId="0" fontId="0" fillId="9" borderId="1" xfId="0" applyFill="1" applyBorder="1" applyAlignment="1">
      <alignment horizontal="center" vertical="top" wrapText="1"/>
    </xf>
    <xf numFmtId="0" fontId="2" fillId="4" borderId="1" xfId="1" applyFont="1" applyFill="1" applyBorder="1" applyAlignment="1">
      <alignment vertical="top" wrapText="1"/>
    </xf>
    <xf numFmtId="0" fontId="11" fillId="4" borderId="1" xfId="0" applyFont="1" applyFill="1" applyBorder="1" applyAlignment="1">
      <alignment vertical="top" wrapText="1"/>
    </xf>
    <xf numFmtId="0" fontId="10" fillId="4" borderId="1" xfId="0" applyFont="1" applyFill="1" applyBorder="1" applyAlignment="1">
      <alignment vertical="top"/>
    </xf>
    <xf numFmtId="0" fontId="11" fillId="4" borderId="1" xfId="0" applyFont="1" applyFill="1" applyBorder="1" applyAlignment="1">
      <alignment horizontal="center" vertical="top" wrapText="1"/>
    </xf>
    <xf numFmtId="0" fontId="11" fillId="4" borderId="1" xfId="0" quotePrefix="1" applyFont="1" applyFill="1" applyBorder="1" applyAlignment="1">
      <alignment horizontal="left" vertical="top" wrapText="1"/>
    </xf>
    <xf numFmtId="0" fontId="11" fillId="4" borderId="1" xfId="0" quotePrefix="1" applyFont="1" applyFill="1" applyBorder="1" applyAlignment="1">
      <alignment horizontal="center" vertical="top" wrapText="1"/>
    </xf>
    <xf numFmtId="0" fontId="10" fillId="4" borderId="1" xfId="0" applyFont="1" applyFill="1" applyBorder="1" applyAlignment="1">
      <alignment vertical="top" wrapText="1"/>
    </xf>
    <xf numFmtId="0" fontId="11" fillId="4"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xf>
    <xf numFmtId="49" fontId="0" fillId="5" borderId="11" xfId="0" applyNumberFormat="1" applyFill="1" applyBorder="1" applyAlignment="1">
      <alignment vertical="top" wrapText="1"/>
    </xf>
    <xf numFmtId="0" fontId="0" fillId="5" borderId="12" xfId="0" applyFill="1" applyBorder="1"/>
    <xf numFmtId="49" fontId="0" fillId="5" borderId="13" xfId="0" applyNumberFormat="1" applyFill="1" applyBorder="1" applyAlignment="1">
      <alignment vertical="top" wrapText="1"/>
    </xf>
    <xf numFmtId="49" fontId="21" fillId="6" borderId="11" xfId="0" applyNumberFormat="1" applyFont="1" applyFill="1" applyBorder="1" applyAlignment="1">
      <alignment horizontal="center" wrapText="1"/>
    </xf>
    <xf numFmtId="49" fontId="0" fillId="5" borderId="12" xfId="0" applyNumberFormat="1" applyFill="1" applyBorder="1" applyAlignment="1">
      <alignment wrapText="1"/>
    </xf>
    <xf numFmtId="49" fontId="22" fillId="6" borderId="1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20" fillId="0" borderId="0" xfId="0" applyFont="1" applyFill="1" applyAlignment="1">
      <alignment vertical="top" wrapText="1"/>
    </xf>
    <xf numFmtId="0" fontId="5" fillId="14" borderId="1" xfId="0" applyFont="1" applyFill="1" applyBorder="1" applyAlignment="1">
      <alignment horizontal="center" vertical="center" wrapText="1"/>
    </xf>
    <xf numFmtId="0" fontId="0" fillId="4" borderId="1" xfId="0" quotePrefix="1"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17" fillId="12" borderId="14" xfId="0" applyFont="1" applyFill="1" applyBorder="1" applyAlignment="1">
      <alignment horizontal="center" vertical="center" wrapText="1"/>
    </xf>
    <xf numFmtId="0" fontId="17" fillId="12" borderId="15" xfId="0" applyFont="1" applyFill="1" applyBorder="1" applyAlignment="1">
      <alignment horizontal="center" vertical="center" wrapText="1"/>
    </xf>
    <xf numFmtId="0" fontId="17" fillId="12" borderId="15" xfId="0" applyFont="1" applyFill="1" applyBorder="1" applyAlignment="1">
      <alignment horizontal="left" vertical="center" wrapText="1"/>
    </xf>
    <xf numFmtId="0" fontId="17" fillId="12" borderId="16"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1" xfId="0" applyFont="1" applyFill="1" applyBorder="1" applyAlignment="1">
      <alignment horizontal="left" vertical="center" wrapText="1"/>
    </xf>
    <xf numFmtId="0" fontId="12" fillId="15" borderId="2"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15" borderId="6"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5" xfId="0" applyFont="1" applyFill="1" applyBorder="1" applyAlignment="1">
      <alignment horizontal="center" vertical="center" wrapText="1"/>
    </xf>
    <xf numFmtId="0" fontId="2" fillId="15" borderId="8"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3" fillId="15" borderId="17" xfId="0" applyFont="1" applyFill="1" applyBorder="1" applyAlignment="1">
      <alignment horizontal="center" vertical="center" wrapText="1"/>
    </xf>
    <xf numFmtId="0" fontId="23" fillId="15" borderId="18" xfId="0" applyFont="1" applyFill="1" applyBorder="1" applyAlignment="1">
      <alignment horizontal="center" vertical="center" wrapText="1"/>
    </xf>
    <xf numFmtId="0" fontId="23" fillId="15" borderId="4" xfId="0" applyFont="1" applyFill="1" applyBorder="1" applyAlignment="1">
      <alignment horizontal="center" vertical="center" wrapText="1"/>
    </xf>
    <xf numFmtId="0" fontId="23" fillId="15" borderId="5" xfId="0" applyFont="1" applyFill="1" applyBorder="1" applyAlignment="1">
      <alignment horizontal="center" vertical="center" wrapText="1"/>
    </xf>
    <xf numFmtId="0" fontId="23" fillId="15" borderId="6" xfId="0" applyFont="1" applyFill="1" applyBorder="1" applyAlignment="1">
      <alignment horizontal="center" vertical="center" wrapText="1"/>
    </xf>
    <xf numFmtId="0" fontId="23" fillId="15" borderId="7" xfId="0" applyFont="1" applyFill="1" applyBorder="1" applyAlignment="1">
      <alignment horizontal="center" vertical="center" wrapText="1"/>
    </xf>
    <xf numFmtId="0" fontId="17" fillId="15" borderId="3" xfId="0" applyFont="1" applyFill="1" applyBorder="1" applyAlignment="1">
      <alignment horizontal="center" vertical="center" wrapText="1"/>
    </xf>
    <xf numFmtId="0" fontId="17" fillId="15" borderId="5" xfId="0" applyFont="1" applyFill="1" applyBorder="1" applyAlignment="1">
      <alignment horizontal="center" vertical="center" wrapText="1"/>
    </xf>
    <xf numFmtId="0" fontId="0" fillId="4" borderId="10" xfId="0" applyFill="1" applyBorder="1" applyAlignment="1">
      <alignment vertical="top" wrapText="1"/>
    </xf>
    <xf numFmtId="0" fontId="2" fillId="4" borderId="10" xfId="1" applyFont="1" applyFill="1" applyBorder="1" applyAlignment="1">
      <alignment vertical="top" wrapText="1"/>
    </xf>
    <xf numFmtId="0" fontId="0" fillId="4" borderId="10" xfId="0" applyFill="1" applyBorder="1" applyAlignment="1">
      <alignment horizontal="left" vertical="top" wrapText="1"/>
    </xf>
    <xf numFmtId="0" fontId="0" fillId="4" borderId="10" xfId="0" applyFill="1" applyBorder="1" applyAlignment="1">
      <alignment horizontal="center" vertical="top"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horizontal="center" vertical="top" wrapText="1"/>
    </xf>
    <xf numFmtId="0" fontId="0" fillId="4" borderId="1" xfId="0" quotePrefix="1" applyFont="1" applyFill="1" applyBorder="1" applyAlignment="1">
      <alignment horizontal="center" vertical="top" wrapText="1"/>
    </xf>
    <xf numFmtId="0" fontId="2" fillId="4" borderId="10"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0" fillId="4" borderId="0" xfId="0" applyFill="1" applyAlignment="1">
      <alignment horizontal="center" vertical="top" wrapText="1"/>
    </xf>
    <xf numFmtId="0" fontId="9" fillId="11"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13" fillId="15" borderId="4" xfId="0" applyFont="1" applyFill="1" applyBorder="1" applyAlignment="1">
      <alignment horizontal="center" vertical="center" wrapText="1"/>
    </xf>
    <xf numFmtId="0" fontId="13" fillId="15" borderId="6" xfId="0" applyFont="1" applyFill="1" applyBorder="1" applyAlignment="1">
      <alignment horizontal="center" vertical="center" wrapText="1"/>
    </xf>
    <xf numFmtId="0" fontId="13" fillId="15" borderId="7" xfId="0" applyFont="1" applyFill="1" applyBorder="1" applyAlignment="1">
      <alignment horizontal="center" vertical="center" wrapText="1"/>
    </xf>
    <xf numFmtId="0" fontId="0" fillId="0" borderId="1" xfId="0" applyBorder="1" applyAlignment="1">
      <alignment horizontal="center" vertical="center" wrapText="1"/>
    </xf>
    <xf numFmtId="0" fontId="2" fillId="4" borderId="8" xfId="0" applyFont="1" applyFill="1" applyBorder="1" applyAlignment="1">
      <alignment horizontal="center" vertical="center" wrapText="1"/>
    </xf>
    <xf numFmtId="0" fontId="13" fillId="15" borderId="0" xfId="0" applyFont="1" applyFill="1" applyBorder="1" applyAlignment="1">
      <alignment horizontal="center" vertical="center" textRotation="90" wrapText="1"/>
    </xf>
    <xf numFmtId="0" fontId="23" fillId="15" borderId="2"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14" fillId="4" borderId="1" xfId="0" applyFont="1" applyFill="1" applyBorder="1" applyAlignment="1">
      <alignment vertical="top" wrapText="1"/>
    </xf>
    <xf numFmtId="0" fontId="2" fillId="4" borderId="1" xfId="4" applyFont="1" applyFill="1" applyBorder="1" applyAlignment="1">
      <alignment vertical="top" wrapText="1"/>
    </xf>
    <xf numFmtId="0" fontId="0" fillId="4" borderId="1" xfId="1" applyFont="1" applyFill="1" applyBorder="1" applyAlignment="1">
      <alignment vertical="top" wrapText="1"/>
    </xf>
    <xf numFmtId="0" fontId="0" fillId="4" borderId="1" xfId="1" applyFont="1" applyFill="1" applyBorder="1" applyAlignment="1">
      <alignment horizontal="center" vertical="top" wrapText="1"/>
    </xf>
  </cellXfs>
  <cellStyles count="5">
    <cellStyle name="Lien hypertexte" xfId="2" builtinId="8"/>
    <cellStyle name="Normal" xfId="0" builtinId="0"/>
    <cellStyle name="Normal 2" xfId="4"/>
    <cellStyle name="Normal 3" xfId="1"/>
    <cellStyle name="Normal 4" xfId="3"/>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2F7FC"/>
      <color rgb="FFFEF5F0"/>
      <color rgb="FFF8FEF9"/>
      <color rgb="FFD3F2D2"/>
      <color rgb="FFE6F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46DA976-1E69-419B-B684-BD6DF948CF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fr-FR"/>
        </a:p>
      </dgm:t>
    </dgm:pt>
    <dgm:pt modelId="{1DD02B5F-34D2-4976-9EC2-4AF94D5C6476}">
      <dgm:prSet phldrT="[Texte]" custT="1"/>
      <dgm:spPr>
        <a:solidFill>
          <a:schemeClr val="accent1"/>
        </a:solidFill>
      </dgm:spPr>
      <dgm:t>
        <a:bodyPr/>
        <a:lstStyle/>
        <a:p>
          <a:r>
            <a:rPr lang="fr-FR" sz="1200" b="1"/>
            <a:t>Indicateurs phares de la transition </a:t>
          </a:r>
          <a:r>
            <a:rPr lang="fr-FR" sz="1200" b="0" i="1"/>
            <a:t>(Niveau 1)</a:t>
          </a:r>
        </a:p>
      </dgm:t>
    </dgm:pt>
    <dgm:pt modelId="{5CF9A0BF-B813-42EF-9CC4-D2DFC71B52EC}" type="parTrans" cxnId="{8E64DF85-71A0-4A17-A8C9-3089DE5341D9}">
      <dgm:prSet/>
      <dgm:spPr/>
      <dgm:t>
        <a:bodyPr/>
        <a:lstStyle/>
        <a:p>
          <a:endParaRPr lang="fr-FR" sz="1200"/>
        </a:p>
      </dgm:t>
    </dgm:pt>
    <dgm:pt modelId="{907E5F8D-5B8E-4776-BCCD-2406623EBB26}" type="sibTrans" cxnId="{8E64DF85-71A0-4A17-A8C9-3089DE5341D9}">
      <dgm:prSet/>
      <dgm:spPr/>
      <dgm:t>
        <a:bodyPr/>
        <a:lstStyle/>
        <a:p>
          <a:endParaRPr lang="fr-FR" sz="1200"/>
        </a:p>
      </dgm:t>
    </dgm:pt>
    <dgm:pt modelId="{71BB4EDB-4A46-49D9-9AF0-A23FF97C4F75}">
      <dgm:prSet phldrT="[Texte]" custT="1"/>
      <dgm:spPr>
        <a:solidFill>
          <a:schemeClr val="accent1">
            <a:lumMod val="50000"/>
          </a:schemeClr>
        </a:solidFill>
      </dgm:spPr>
      <dgm:t>
        <a:bodyPr/>
        <a:lstStyle/>
        <a:p>
          <a:r>
            <a:rPr lang="fr-FR" sz="1100" b="1"/>
            <a:t>Energie</a:t>
          </a:r>
        </a:p>
        <a:p>
          <a:endParaRPr lang="fr-FR" sz="1100"/>
        </a:p>
        <a:p>
          <a:r>
            <a:rPr lang="fr-FR" sz="1100" i="1"/>
            <a:t>Niveau 2</a:t>
          </a:r>
        </a:p>
        <a:p>
          <a:r>
            <a:rPr lang="fr-FR" sz="1100" i="1"/>
            <a:t>------</a:t>
          </a:r>
        </a:p>
        <a:p>
          <a:r>
            <a:rPr lang="fr-FR" sz="1100" i="1"/>
            <a:t>Niveau 3</a:t>
          </a:r>
        </a:p>
      </dgm:t>
    </dgm:pt>
    <dgm:pt modelId="{A8A72916-02DE-4137-B800-DFC99A4FD074}" type="parTrans" cxnId="{C4EE7022-F6CF-4786-A5B0-5CB6C5720789}">
      <dgm:prSet/>
      <dgm:spPr/>
      <dgm:t>
        <a:bodyPr/>
        <a:lstStyle/>
        <a:p>
          <a:endParaRPr lang="fr-FR" sz="1200"/>
        </a:p>
      </dgm:t>
    </dgm:pt>
    <dgm:pt modelId="{BAB86321-1895-4FF7-9182-8D968203FFF4}" type="sibTrans" cxnId="{C4EE7022-F6CF-4786-A5B0-5CB6C5720789}">
      <dgm:prSet/>
      <dgm:spPr/>
      <dgm:t>
        <a:bodyPr/>
        <a:lstStyle/>
        <a:p>
          <a:endParaRPr lang="fr-FR" sz="1200"/>
        </a:p>
      </dgm:t>
    </dgm:pt>
    <dgm:pt modelId="{064161A1-8FAA-4810-945E-479CDC5E609F}">
      <dgm:prSet phldrT="[Texte]" custT="1"/>
      <dgm:spPr>
        <a:solidFill>
          <a:schemeClr val="accent1">
            <a:lumMod val="75000"/>
          </a:schemeClr>
        </a:solidFill>
      </dgm:spPr>
      <dgm:t>
        <a:bodyPr/>
        <a:lstStyle/>
        <a:p>
          <a:r>
            <a:rPr lang="fr-FR" sz="1100" b="1"/>
            <a:t>Transports</a:t>
          </a:r>
        </a:p>
        <a:p>
          <a:endParaRPr lang="fr-FR" sz="1100"/>
        </a:p>
        <a:p>
          <a:r>
            <a:rPr lang="fr-FR" sz="1100" i="1"/>
            <a:t>Niveau 2</a:t>
          </a:r>
        </a:p>
        <a:p>
          <a:r>
            <a:rPr lang="fr-FR" sz="1100" i="1"/>
            <a:t>------</a:t>
          </a:r>
        </a:p>
        <a:p>
          <a:r>
            <a:rPr lang="fr-FR" sz="1100" i="1"/>
            <a:t>Niveau 3</a:t>
          </a:r>
        </a:p>
      </dgm:t>
    </dgm:pt>
    <dgm:pt modelId="{A12BE5E3-19EC-4DD5-82DF-4FE2708824BE}" type="parTrans" cxnId="{AA710A2C-DB03-44F8-874E-D642DE6A06BB}">
      <dgm:prSet/>
      <dgm:spPr/>
      <dgm:t>
        <a:bodyPr/>
        <a:lstStyle/>
        <a:p>
          <a:endParaRPr lang="fr-FR" sz="1200"/>
        </a:p>
      </dgm:t>
    </dgm:pt>
    <dgm:pt modelId="{8A12A3F8-0A6B-4139-9DFD-7A1C9658FFB1}" type="sibTrans" cxnId="{AA710A2C-DB03-44F8-874E-D642DE6A06BB}">
      <dgm:prSet/>
      <dgm:spPr/>
      <dgm:t>
        <a:bodyPr/>
        <a:lstStyle/>
        <a:p>
          <a:endParaRPr lang="fr-FR" sz="1200"/>
        </a:p>
      </dgm:t>
    </dgm:pt>
    <dgm:pt modelId="{85BD5695-E32C-4F75-AC4C-E94ED85AE2EB}">
      <dgm:prSet phldrT="[Texte]" custT="1"/>
      <dgm:spPr>
        <a:solidFill>
          <a:schemeClr val="accent5"/>
        </a:solidFill>
      </dgm:spPr>
      <dgm:t>
        <a:bodyPr/>
        <a:lstStyle/>
        <a:p>
          <a:r>
            <a:rPr lang="fr-FR" sz="1100" b="1"/>
            <a:t>Bâtiments</a:t>
          </a:r>
        </a:p>
        <a:p>
          <a:endParaRPr lang="fr-FR" sz="1100"/>
        </a:p>
        <a:p>
          <a:r>
            <a:rPr lang="fr-FR" sz="1100" i="1"/>
            <a:t>Niveau 2</a:t>
          </a:r>
        </a:p>
        <a:p>
          <a:r>
            <a:rPr lang="fr-FR" sz="1100" i="1"/>
            <a:t>------</a:t>
          </a:r>
        </a:p>
        <a:p>
          <a:r>
            <a:rPr lang="fr-FR" sz="1100" i="1"/>
            <a:t>Niveau 3</a:t>
          </a:r>
        </a:p>
      </dgm:t>
    </dgm:pt>
    <dgm:pt modelId="{FDA1F4F2-9D7F-45A4-BDF3-9D838EF8F8ED}" type="parTrans" cxnId="{57BBBD5C-1CC2-4ECD-84C6-39E2FD9FF81C}">
      <dgm:prSet/>
      <dgm:spPr/>
      <dgm:t>
        <a:bodyPr/>
        <a:lstStyle/>
        <a:p>
          <a:endParaRPr lang="fr-FR" sz="1200"/>
        </a:p>
      </dgm:t>
    </dgm:pt>
    <dgm:pt modelId="{BA167E57-653A-4F4B-AE45-7B5DCC5BBA88}" type="sibTrans" cxnId="{57BBBD5C-1CC2-4ECD-84C6-39E2FD9FF81C}">
      <dgm:prSet/>
      <dgm:spPr/>
      <dgm:t>
        <a:bodyPr/>
        <a:lstStyle/>
        <a:p>
          <a:endParaRPr lang="fr-FR" sz="1200"/>
        </a:p>
      </dgm:t>
    </dgm:pt>
    <dgm:pt modelId="{67686730-8D48-45C3-8F03-D0DF728494F5}">
      <dgm:prSet phldrT="[Texte]" custT="1"/>
      <dgm:spPr>
        <a:solidFill>
          <a:schemeClr val="accent5">
            <a:lumMod val="60000"/>
            <a:lumOff val="40000"/>
          </a:schemeClr>
        </a:solidFill>
      </dgm:spPr>
      <dgm:t>
        <a:bodyPr/>
        <a:lstStyle/>
        <a:p>
          <a:r>
            <a:rPr lang="fr-FR" sz="1100" b="1">
              <a:solidFill>
                <a:sysClr val="windowText" lastClr="000000"/>
              </a:solidFill>
            </a:rPr>
            <a:t>Industrie</a:t>
          </a:r>
        </a:p>
        <a:p>
          <a:endParaRPr lang="fr-FR" sz="1100">
            <a:solidFill>
              <a:sysClr val="windowText" lastClr="000000"/>
            </a:solidFill>
          </a:endParaRPr>
        </a:p>
        <a:p>
          <a:r>
            <a:rPr lang="fr-FR" sz="1100" i="1">
              <a:solidFill>
                <a:sysClr val="windowText" lastClr="000000"/>
              </a:solidFill>
            </a:rPr>
            <a:t>Niveau 2</a:t>
          </a:r>
        </a:p>
        <a:p>
          <a:r>
            <a:rPr lang="fr-FR" sz="1100" i="1">
              <a:solidFill>
                <a:sysClr val="windowText" lastClr="000000"/>
              </a:solidFill>
            </a:rPr>
            <a:t>------</a:t>
          </a:r>
        </a:p>
        <a:p>
          <a:r>
            <a:rPr lang="fr-FR" sz="1100" i="1">
              <a:solidFill>
                <a:sysClr val="windowText" lastClr="000000"/>
              </a:solidFill>
            </a:rPr>
            <a:t>Niveau 3</a:t>
          </a:r>
        </a:p>
      </dgm:t>
    </dgm:pt>
    <dgm:pt modelId="{77A61C1B-A1BF-44A4-8303-E10ECC6B85FF}" type="parTrans" cxnId="{734F71F3-D1BA-47C9-8738-DF33E070D086}">
      <dgm:prSet/>
      <dgm:spPr/>
      <dgm:t>
        <a:bodyPr/>
        <a:lstStyle/>
        <a:p>
          <a:endParaRPr lang="fr-FR" sz="1200"/>
        </a:p>
      </dgm:t>
    </dgm:pt>
    <dgm:pt modelId="{FC5F6043-8A7A-4CD0-AA17-A14DD584A705}" type="sibTrans" cxnId="{734F71F3-D1BA-47C9-8738-DF33E070D086}">
      <dgm:prSet/>
      <dgm:spPr/>
      <dgm:t>
        <a:bodyPr/>
        <a:lstStyle/>
        <a:p>
          <a:endParaRPr lang="fr-FR" sz="1200"/>
        </a:p>
      </dgm:t>
    </dgm:pt>
    <dgm:pt modelId="{D07337D5-7A1F-4E1F-AF94-55F8CF9178EA}">
      <dgm:prSet phldrT="[Texte]" custT="1"/>
      <dgm:spPr>
        <a:solidFill>
          <a:schemeClr val="accent1">
            <a:lumMod val="60000"/>
            <a:lumOff val="40000"/>
          </a:schemeClr>
        </a:solidFill>
      </dgm:spPr>
      <dgm:t>
        <a:bodyPr/>
        <a:lstStyle/>
        <a:p>
          <a:r>
            <a:rPr lang="fr-FR" sz="1100" b="1">
              <a:solidFill>
                <a:sysClr val="windowText" lastClr="000000"/>
              </a:solidFill>
            </a:rPr>
            <a:t>Agriculture</a:t>
          </a:r>
        </a:p>
        <a:p>
          <a:endParaRPr lang="fr-FR" sz="1100">
            <a:solidFill>
              <a:sysClr val="windowText" lastClr="000000"/>
            </a:solidFill>
          </a:endParaRPr>
        </a:p>
        <a:p>
          <a:r>
            <a:rPr lang="fr-FR" sz="1100" i="1">
              <a:solidFill>
                <a:sysClr val="windowText" lastClr="000000"/>
              </a:solidFill>
            </a:rPr>
            <a:t>Niveau 2</a:t>
          </a:r>
        </a:p>
        <a:p>
          <a:r>
            <a:rPr lang="fr-FR" sz="1100" i="1">
              <a:solidFill>
                <a:sysClr val="windowText" lastClr="000000"/>
              </a:solidFill>
            </a:rPr>
            <a:t>------</a:t>
          </a:r>
        </a:p>
        <a:p>
          <a:r>
            <a:rPr lang="fr-FR" sz="1100" i="1">
              <a:solidFill>
                <a:sysClr val="windowText" lastClr="000000"/>
              </a:solidFill>
            </a:rPr>
            <a:t>Niveau 3</a:t>
          </a:r>
        </a:p>
      </dgm:t>
    </dgm:pt>
    <dgm:pt modelId="{0D4BC5BB-8C92-4815-88D1-7DEB6A4191C2}" type="parTrans" cxnId="{A3898F77-7D5D-4169-8C06-3CD6359C9BA5}">
      <dgm:prSet/>
      <dgm:spPr/>
      <dgm:t>
        <a:bodyPr/>
        <a:lstStyle/>
        <a:p>
          <a:endParaRPr lang="fr-FR" sz="1200"/>
        </a:p>
      </dgm:t>
    </dgm:pt>
    <dgm:pt modelId="{BF299AD9-2006-4C17-A95B-15A5AD4CB240}" type="sibTrans" cxnId="{A3898F77-7D5D-4169-8C06-3CD6359C9BA5}">
      <dgm:prSet/>
      <dgm:spPr/>
      <dgm:t>
        <a:bodyPr/>
        <a:lstStyle/>
        <a:p>
          <a:endParaRPr lang="fr-FR" sz="1200"/>
        </a:p>
      </dgm:t>
    </dgm:pt>
    <dgm:pt modelId="{65DCF49F-D9B1-401B-B0A9-86C4D4D91A90}">
      <dgm:prSet phldrT="[Texte]" custT="1"/>
      <dgm:spPr>
        <a:solidFill>
          <a:schemeClr val="accent1">
            <a:lumMod val="40000"/>
            <a:lumOff val="60000"/>
          </a:schemeClr>
        </a:solidFill>
      </dgm:spPr>
      <dgm:t>
        <a:bodyPr/>
        <a:lstStyle/>
        <a:p>
          <a:r>
            <a:rPr lang="fr-FR" sz="1100" b="1">
              <a:solidFill>
                <a:sysClr val="windowText" lastClr="000000"/>
              </a:solidFill>
            </a:rPr>
            <a:t>Déchets</a:t>
          </a:r>
        </a:p>
        <a:p>
          <a:endParaRPr lang="fr-FR" sz="1100" i="1">
            <a:solidFill>
              <a:sysClr val="windowText" lastClr="000000"/>
            </a:solidFill>
          </a:endParaRPr>
        </a:p>
        <a:p>
          <a:r>
            <a:rPr lang="fr-FR" sz="1100" i="1">
              <a:solidFill>
                <a:sysClr val="windowText" lastClr="000000"/>
              </a:solidFill>
            </a:rPr>
            <a:t>Niveau 2</a:t>
          </a:r>
        </a:p>
        <a:p>
          <a:r>
            <a:rPr lang="fr-FR" sz="1100" i="1">
              <a:solidFill>
                <a:sysClr val="windowText" lastClr="000000"/>
              </a:solidFill>
            </a:rPr>
            <a:t>------</a:t>
          </a:r>
        </a:p>
        <a:p>
          <a:r>
            <a:rPr lang="fr-FR" sz="1100" i="1">
              <a:solidFill>
                <a:sysClr val="windowText" lastClr="000000"/>
              </a:solidFill>
            </a:rPr>
            <a:t>Niveau 3</a:t>
          </a:r>
        </a:p>
      </dgm:t>
    </dgm:pt>
    <dgm:pt modelId="{6DE7151F-A0C9-4EB9-A850-77D52F2DC103}" type="parTrans" cxnId="{BD098286-7402-430C-8D34-D1DBECED9E79}">
      <dgm:prSet/>
      <dgm:spPr/>
      <dgm:t>
        <a:bodyPr/>
        <a:lstStyle/>
        <a:p>
          <a:endParaRPr lang="fr-FR" sz="1200"/>
        </a:p>
      </dgm:t>
    </dgm:pt>
    <dgm:pt modelId="{1199D7D9-8FE8-4E59-B042-FE3020F9E6D1}" type="sibTrans" cxnId="{BD098286-7402-430C-8D34-D1DBECED9E79}">
      <dgm:prSet/>
      <dgm:spPr/>
      <dgm:t>
        <a:bodyPr/>
        <a:lstStyle/>
        <a:p>
          <a:endParaRPr lang="fr-FR" sz="1200"/>
        </a:p>
      </dgm:t>
    </dgm:pt>
    <dgm:pt modelId="{D8DB6672-F5A7-4E2E-A006-86135F4A17B2}">
      <dgm:prSet phldrT="[Texte]" custT="1"/>
      <dgm:spPr>
        <a:solidFill>
          <a:schemeClr val="accent5">
            <a:lumMod val="20000"/>
            <a:lumOff val="80000"/>
          </a:schemeClr>
        </a:solidFill>
      </dgm:spPr>
      <dgm:t>
        <a:bodyPr/>
        <a:lstStyle/>
        <a:p>
          <a:r>
            <a:rPr lang="fr-FR" sz="1100" b="1">
              <a:solidFill>
                <a:sysClr val="windowText" lastClr="000000"/>
              </a:solidFill>
            </a:rPr>
            <a:t>Forêt et puits carbone</a:t>
          </a:r>
        </a:p>
        <a:p>
          <a:r>
            <a:rPr lang="fr-FR" sz="1100" i="1">
              <a:solidFill>
                <a:sysClr val="windowText" lastClr="000000"/>
              </a:solidFill>
            </a:rPr>
            <a:t>Niveau 2</a:t>
          </a:r>
        </a:p>
        <a:p>
          <a:r>
            <a:rPr lang="fr-FR" sz="1100" i="1">
              <a:solidFill>
                <a:sysClr val="windowText" lastClr="000000"/>
              </a:solidFill>
            </a:rPr>
            <a:t>------</a:t>
          </a:r>
        </a:p>
        <a:p>
          <a:r>
            <a:rPr lang="fr-FR" sz="1100" i="1">
              <a:solidFill>
                <a:sysClr val="windowText" lastClr="000000"/>
              </a:solidFill>
            </a:rPr>
            <a:t>Niveau 3</a:t>
          </a:r>
        </a:p>
      </dgm:t>
    </dgm:pt>
    <dgm:pt modelId="{7CAD019F-47A1-4700-80A5-ACA2A774626A}" type="parTrans" cxnId="{DC3FD754-B364-426D-A942-5B2F999FEBF4}">
      <dgm:prSet/>
      <dgm:spPr/>
      <dgm:t>
        <a:bodyPr/>
        <a:lstStyle/>
        <a:p>
          <a:endParaRPr lang="fr-FR" sz="1200"/>
        </a:p>
      </dgm:t>
    </dgm:pt>
    <dgm:pt modelId="{D19C262D-48E5-4DC8-8B7A-6C4C8C002B43}" type="sibTrans" cxnId="{DC3FD754-B364-426D-A942-5B2F999FEBF4}">
      <dgm:prSet/>
      <dgm:spPr/>
      <dgm:t>
        <a:bodyPr/>
        <a:lstStyle/>
        <a:p>
          <a:endParaRPr lang="fr-FR" sz="1200"/>
        </a:p>
      </dgm:t>
    </dgm:pt>
    <dgm:pt modelId="{7233267D-8531-4F11-A768-14A875D9FE1B}" type="pres">
      <dgm:prSet presAssocID="{146DA976-1E69-419B-B684-BD6DF948CF9C}" presName="hierChild1" presStyleCnt="0">
        <dgm:presLayoutVars>
          <dgm:orgChart val="1"/>
          <dgm:chPref val="1"/>
          <dgm:dir/>
          <dgm:animOne val="branch"/>
          <dgm:animLvl val="lvl"/>
          <dgm:resizeHandles/>
        </dgm:presLayoutVars>
      </dgm:prSet>
      <dgm:spPr/>
    </dgm:pt>
    <dgm:pt modelId="{78C1497F-2F89-4269-BC10-1549EC86D779}" type="pres">
      <dgm:prSet presAssocID="{1DD02B5F-34D2-4976-9EC2-4AF94D5C6476}" presName="hierRoot1" presStyleCnt="0">
        <dgm:presLayoutVars>
          <dgm:hierBranch val="init"/>
        </dgm:presLayoutVars>
      </dgm:prSet>
      <dgm:spPr/>
    </dgm:pt>
    <dgm:pt modelId="{0B621284-A88F-4ECA-8385-98283654399E}" type="pres">
      <dgm:prSet presAssocID="{1DD02B5F-34D2-4976-9EC2-4AF94D5C6476}" presName="rootComposite1" presStyleCnt="0"/>
      <dgm:spPr/>
    </dgm:pt>
    <dgm:pt modelId="{EE6E672B-0366-47F9-AD1D-D4D4ABAA19BF}" type="pres">
      <dgm:prSet presAssocID="{1DD02B5F-34D2-4976-9EC2-4AF94D5C6476}" presName="rootText1" presStyleLbl="node0" presStyleIdx="0" presStyleCnt="1" custScaleX="445532">
        <dgm:presLayoutVars>
          <dgm:chPref val="3"/>
        </dgm:presLayoutVars>
      </dgm:prSet>
      <dgm:spPr>
        <a:prstGeom prst="roundRect">
          <a:avLst/>
        </a:prstGeom>
      </dgm:spPr>
    </dgm:pt>
    <dgm:pt modelId="{170C53FC-E48C-4C05-8C9F-6992EA9826A7}" type="pres">
      <dgm:prSet presAssocID="{1DD02B5F-34D2-4976-9EC2-4AF94D5C6476}" presName="rootConnector1" presStyleLbl="node1" presStyleIdx="0" presStyleCnt="0"/>
      <dgm:spPr/>
    </dgm:pt>
    <dgm:pt modelId="{8794BD5B-505A-43A0-9416-1AE9EAE394E6}" type="pres">
      <dgm:prSet presAssocID="{1DD02B5F-34D2-4976-9EC2-4AF94D5C6476}" presName="hierChild2" presStyleCnt="0"/>
      <dgm:spPr/>
    </dgm:pt>
    <dgm:pt modelId="{C4544469-FAAC-4AAC-AE1B-6B36DCF213C2}" type="pres">
      <dgm:prSet presAssocID="{A8A72916-02DE-4137-B800-DFC99A4FD074}" presName="Name37" presStyleLbl="parChTrans1D2" presStyleIdx="0" presStyleCnt="7"/>
      <dgm:spPr/>
    </dgm:pt>
    <dgm:pt modelId="{DAACD187-CD11-4C63-B25B-1FAC064564EF}" type="pres">
      <dgm:prSet presAssocID="{71BB4EDB-4A46-49D9-9AF0-A23FF97C4F75}" presName="hierRoot2" presStyleCnt="0">
        <dgm:presLayoutVars>
          <dgm:hierBranch val="init"/>
        </dgm:presLayoutVars>
      </dgm:prSet>
      <dgm:spPr/>
    </dgm:pt>
    <dgm:pt modelId="{DA525B8D-F073-48B4-A831-262142298E7E}" type="pres">
      <dgm:prSet presAssocID="{71BB4EDB-4A46-49D9-9AF0-A23FF97C4F75}" presName="rootComposite" presStyleCnt="0"/>
      <dgm:spPr/>
    </dgm:pt>
    <dgm:pt modelId="{B55823AB-A3BA-4D1A-807E-022CB22FACBF}" type="pres">
      <dgm:prSet presAssocID="{71BB4EDB-4A46-49D9-9AF0-A23FF97C4F75}" presName="rootText" presStyleLbl="node2" presStyleIdx="0" presStyleCnt="7" custScaleY="371558">
        <dgm:presLayoutVars>
          <dgm:chPref val="3"/>
        </dgm:presLayoutVars>
      </dgm:prSet>
      <dgm:spPr/>
    </dgm:pt>
    <dgm:pt modelId="{CFB29DD8-BB0A-49BE-8D2D-681BD7B08112}" type="pres">
      <dgm:prSet presAssocID="{71BB4EDB-4A46-49D9-9AF0-A23FF97C4F75}" presName="rootConnector" presStyleLbl="node2" presStyleIdx="0" presStyleCnt="7"/>
      <dgm:spPr/>
    </dgm:pt>
    <dgm:pt modelId="{215255B2-8487-4E52-B6AB-C9F6408231E6}" type="pres">
      <dgm:prSet presAssocID="{71BB4EDB-4A46-49D9-9AF0-A23FF97C4F75}" presName="hierChild4" presStyleCnt="0"/>
      <dgm:spPr/>
    </dgm:pt>
    <dgm:pt modelId="{084BD2BD-BC18-4073-988A-F6E9F9EDB017}" type="pres">
      <dgm:prSet presAssocID="{71BB4EDB-4A46-49D9-9AF0-A23FF97C4F75}" presName="hierChild5" presStyleCnt="0"/>
      <dgm:spPr/>
    </dgm:pt>
    <dgm:pt modelId="{5F026E9A-3515-45EE-8C8A-16A1F40FA800}" type="pres">
      <dgm:prSet presAssocID="{A12BE5E3-19EC-4DD5-82DF-4FE2708824BE}" presName="Name37" presStyleLbl="parChTrans1D2" presStyleIdx="1" presStyleCnt="7"/>
      <dgm:spPr/>
    </dgm:pt>
    <dgm:pt modelId="{E548A9E7-A41B-40BB-A648-C28AF152EDFE}" type="pres">
      <dgm:prSet presAssocID="{064161A1-8FAA-4810-945E-479CDC5E609F}" presName="hierRoot2" presStyleCnt="0">
        <dgm:presLayoutVars>
          <dgm:hierBranch val="init"/>
        </dgm:presLayoutVars>
      </dgm:prSet>
      <dgm:spPr/>
    </dgm:pt>
    <dgm:pt modelId="{8ED73FEA-0DD8-47EC-97AE-C8F4F91180A2}" type="pres">
      <dgm:prSet presAssocID="{064161A1-8FAA-4810-945E-479CDC5E609F}" presName="rootComposite" presStyleCnt="0"/>
      <dgm:spPr/>
    </dgm:pt>
    <dgm:pt modelId="{76FBCC56-98A4-49B9-903F-00B1E5FC9AC3}" type="pres">
      <dgm:prSet presAssocID="{064161A1-8FAA-4810-945E-479CDC5E609F}" presName="rootText" presStyleLbl="node2" presStyleIdx="1" presStyleCnt="7" custScaleY="371558">
        <dgm:presLayoutVars>
          <dgm:chPref val="3"/>
        </dgm:presLayoutVars>
      </dgm:prSet>
      <dgm:spPr/>
    </dgm:pt>
    <dgm:pt modelId="{25B4761E-804B-4149-93DF-F3C0CAF96DF8}" type="pres">
      <dgm:prSet presAssocID="{064161A1-8FAA-4810-945E-479CDC5E609F}" presName="rootConnector" presStyleLbl="node2" presStyleIdx="1" presStyleCnt="7"/>
      <dgm:spPr/>
    </dgm:pt>
    <dgm:pt modelId="{B92BB31A-3290-4797-9B88-6E03E99A98DA}" type="pres">
      <dgm:prSet presAssocID="{064161A1-8FAA-4810-945E-479CDC5E609F}" presName="hierChild4" presStyleCnt="0"/>
      <dgm:spPr/>
    </dgm:pt>
    <dgm:pt modelId="{D277CD91-C02F-4B61-8545-37DB070BCF72}" type="pres">
      <dgm:prSet presAssocID="{064161A1-8FAA-4810-945E-479CDC5E609F}" presName="hierChild5" presStyleCnt="0"/>
      <dgm:spPr/>
    </dgm:pt>
    <dgm:pt modelId="{CDEB22E1-C57B-4DDE-B83A-8A80EA496C0D}" type="pres">
      <dgm:prSet presAssocID="{FDA1F4F2-9D7F-45A4-BDF3-9D838EF8F8ED}" presName="Name37" presStyleLbl="parChTrans1D2" presStyleIdx="2" presStyleCnt="7"/>
      <dgm:spPr/>
    </dgm:pt>
    <dgm:pt modelId="{1130D3C6-7152-4FE3-9B80-D6C25EF7A244}" type="pres">
      <dgm:prSet presAssocID="{85BD5695-E32C-4F75-AC4C-E94ED85AE2EB}" presName="hierRoot2" presStyleCnt="0">
        <dgm:presLayoutVars>
          <dgm:hierBranch val="init"/>
        </dgm:presLayoutVars>
      </dgm:prSet>
      <dgm:spPr/>
    </dgm:pt>
    <dgm:pt modelId="{FF468C6E-F1EE-4719-AC55-472653D236C1}" type="pres">
      <dgm:prSet presAssocID="{85BD5695-E32C-4F75-AC4C-E94ED85AE2EB}" presName="rootComposite" presStyleCnt="0"/>
      <dgm:spPr/>
    </dgm:pt>
    <dgm:pt modelId="{A07EAB63-7D7F-45AC-9C1D-1027DDD9A504}" type="pres">
      <dgm:prSet presAssocID="{85BD5695-E32C-4F75-AC4C-E94ED85AE2EB}" presName="rootText" presStyleLbl="node2" presStyleIdx="2" presStyleCnt="7" custScaleY="371558">
        <dgm:presLayoutVars>
          <dgm:chPref val="3"/>
        </dgm:presLayoutVars>
      </dgm:prSet>
      <dgm:spPr/>
    </dgm:pt>
    <dgm:pt modelId="{CC1FB3A0-38B9-4FB1-AB67-7B93249272D7}" type="pres">
      <dgm:prSet presAssocID="{85BD5695-E32C-4F75-AC4C-E94ED85AE2EB}" presName="rootConnector" presStyleLbl="node2" presStyleIdx="2" presStyleCnt="7"/>
      <dgm:spPr/>
    </dgm:pt>
    <dgm:pt modelId="{6AD45A09-BD67-4AD0-92D9-CE4C0100384F}" type="pres">
      <dgm:prSet presAssocID="{85BD5695-E32C-4F75-AC4C-E94ED85AE2EB}" presName="hierChild4" presStyleCnt="0"/>
      <dgm:spPr/>
    </dgm:pt>
    <dgm:pt modelId="{9A2A4BC8-6761-4B91-B858-E23216523216}" type="pres">
      <dgm:prSet presAssocID="{85BD5695-E32C-4F75-AC4C-E94ED85AE2EB}" presName="hierChild5" presStyleCnt="0"/>
      <dgm:spPr/>
    </dgm:pt>
    <dgm:pt modelId="{F338421A-89CC-4363-BBD7-1D860F6F23CA}" type="pres">
      <dgm:prSet presAssocID="{77A61C1B-A1BF-44A4-8303-E10ECC6B85FF}" presName="Name37" presStyleLbl="parChTrans1D2" presStyleIdx="3" presStyleCnt="7"/>
      <dgm:spPr/>
    </dgm:pt>
    <dgm:pt modelId="{31744D12-3D7E-46CC-9D67-F7F2DD7326D5}" type="pres">
      <dgm:prSet presAssocID="{67686730-8D48-45C3-8F03-D0DF728494F5}" presName="hierRoot2" presStyleCnt="0">
        <dgm:presLayoutVars>
          <dgm:hierBranch val="init"/>
        </dgm:presLayoutVars>
      </dgm:prSet>
      <dgm:spPr/>
    </dgm:pt>
    <dgm:pt modelId="{B3CBF5A6-893E-4EB1-9999-4594F8318385}" type="pres">
      <dgm:prSet presAssocID="{67686730-8D48-45C3-8F03-D0DF728494F5}" presName="rootComposite" presStyleCnt="0"/>
      <dgm:spPr/>
    </dgm:pt>
    <dgm:pt modelId="{9AF974FA-F9B2-476D-8578-9515F6765C12}" type="pres">
      <dgm:prSet presAssocID="{67686730-8D48-45C3-8F03-D0DF728494F5}" presName="rootText" presStyleLbl="node2" presStyleIdx="3" presStyleCnt="7" custScaleY="371558">
        <dgm:presLayoutVars>
          <dgm:chPref val="3"/>
        </dgm:presLayoutVars>
      </dgm:prSet>
      <dgm:spPr/>
    </dgm:pt>
    <dgm:pt modelId="{7218CCAA-E815-4FB3-AA43-CE39106D7B69}" type="pres">
      <dgm:prSet presAssocID="{67686730-8D48-45C3-8F03-D0DF728494F5}" presName="rootConnector" presStyleLbl="node2" presStyleIdx="3" presStyleCnt="7"/>
      <dgm:spPr/>
    </dgm:pt>
    <dgm:pt modelId="{24E6FB84-183C-45CB-8D43-1B0EB9CCD705}" type="pres">
      <dgm:prSet presAssocID="{67686730-8D48-45C3-8F03-D0DF728494F5}" presName="hierChild4" presStyleCnt="0"/>
      <dgm:spPr/>
    </dgm:pt>
    <dgm:pt modelId="{A42653C7-9FAD-4B44-B13D-D75C175F6176}" type="pres">
      <dgm:prSet presAssocID="{67686730-8D48-45C3-8F03-D0DF728494F5}" presName="hierChild5" presStyleCnt="0"/>
      <dgm:spPr/>
    </dgm:pt>
    <dgm:pt modelId="{6307E529-10B2-4742-927A-66428690C9E5}" type="pres">
      <dgm:prSet presAssocID="{0D4BC5BB-8C92-4815-88D1-7DEB6A4191C2}" presName="Name37" presStyleLbl="parChTrans1D2" presStyleIdx="4" presStyleCnt="7"/>
      <dgm:spPr/>
    </dgm:pt>
    <dgm:pt modelId="{E42F5E82-FA74-4D94-9F9A-7D9DEC56522B}" type="pres">
      <dgm:prSet presAssocID="{D07337D5-7A1F-4E1F-AF94-55F8CF9178EA}" presName="hierRoot2" presStyleCnt="0">
        <dgm:presLayoutVars>
          <dgm:hierBranch val="init"/>
        </dgm:presLayoutVars>
      </dgm:prSet>
      <dgm:spPr/>
    </dgm:pt>
    <dgm:pt modelId="{E670C930-A54C-4A28-9201-35FB8E247DFF}" type="pres">
      <dgm:prSet presAssocID="{D07337D5-7A1F-4E1F-AF94-55F8CF9178EA}" presName="rootComposite" presStyleCnt="0"/>
      <dgm:spPr/>
    </dgm:pt>
    <dgm:pt modelId="{3BC91377-3C9F-44D7-B646-3E51C86FE0B5}" type="pres">
      <dgm:prSet presAssocID="{D07337D5-7A1F-4E1F-AF94-55F8CF9178EA}" presName="rootText" presStyleLbl="node2" presStyleIdx="4" presStyleCnt="7" custScaleY="371558">
        <dgm:presLayoutVars>
          <dgm:chPref val="3"/>
        </dgm:presLayoutVars>
      </dgm:prSet>
      <dgm:spPr/>
    </dgm:pt>
    <dgm:pt modelId="{BF66C7B2-4AA0-4B53-A4EC-431A988F611C}" type="pres">
      <dgm:prSet presAssocID="{D07337D5-7A1F-4E1F-AF94-55F8CF9178EA}" presName="rootConnector" presStyleLbl="node2" presStyleIdx="4" presStyleCnt="7"/>
      <dgm:spPr/>
    </dgm:pt>
    <dgm:pt modelId="{EBC5473A-75E4-4DF5-91ED-3BB8923BE87C}" type="pres">
      <dgm:prSet presAssocID="{D07337D5-7A1F-4E1F-AF94-55F8CF9178EA}" presName="hierChild4" presStyleCnt="0"/>
      <dgm:spPr/>
    </dgm:pt>
    <dgm:pt modelId="{44A3837D-B645-493F-B721-E9DCAA3D77B0}" type="pres">
      <dgm:prSet presAssocID="{D07337D5-7A1F-4E1F-AF94-55F8CF9178EA}" presName="hierChild5" presStyleCnt="0"/>
      <dgm:spPr/>
    </dgm:pt>
    <dgm:pt modelId="{A5EBEF2D-0834-428F-A066-A078F7A308F3}" type="pres">
      <dgm:prSet presAssocID="{6DE7151F-A0C9-4EB9-A850-77D52F2DC103}" presName="Name37" presStyleLbl="parChTrans1D2" presStyleIdx="5" presStyleCnt="7"/>
      <dgm:spPr/>
    </dgm:pt>
    <dgm:pt modelId="{32C793B0-6B05-48C8-BD89-7BC70D98B235}" type="pres">
      <dgm:prSet presAssocID="{65DCF49F-D9B1-401B-B0A9-86C4D4D91A90}" presName="hierRoot2" presStyleCnt="0">
        <dgm:presLayoutVars>
          <dgm:hierBranch val="init"/>
        </dgm:presLayoutVars>
      </dgm:prSet>
      <dgm:spPr/>
    </dgm:pt>
    <dgm:pt modelId="{D456AC12-C3B2-4080-BFAB-C7B5F3A8B745}" type="pres">
      <dgm:prSet presAssocID="{65DCF49F-D9B1-401B-B0A9-86C4D4D91A90}" presName="rootComposite" presStyleCnt="0"/>
      <dgm:spPr/>
    </dgm:pt>
    <dgm:pt modelId="{0636A7E5-FBF7-4B70-ADD2-345A93D6E70A}" type="pres">
      <dgm:prSet presAssocID="{65DCF49F-D9B1-401B-B0A9-86C4D4D91A90}" presName="rootText" presStyleLbl="node2" presStyleIdx="5" presStyleCnt="7" custScaleY="371558">
        <dgm:presLayoutVars>
          <dgm:chPref val="3"/>
        </dgm:presLayoutVars>
      </dgm:prSet>
      <dgm:spPr/>
    </dgm:pt>
    <dgm:pt modelId="{664425CF-870F-4546-B2F1-F2C495C5A319}" type="pres">
      <dgm:prSet presAssocID="{65DCF49F-D9B1-401B-B0A9-86C4D4D91A90}" presName="rootConnector" presStyleLbl="node2" presStyleIdx="5" presStyleCnt="7"/>
      <dgm:spPr/>
    </dgm:pt>
    <dgm:pt modelId="{E704BA23-AABB-4F26-B74B-66323E587E7E}" type="pres">
      <dgm:prSet presAssocID="{65DCF49F-D9B1-401B-B0A9-86C4D4D91A90}" presName="hierChild4" presStyleCnt="0"/>
      <dgm:spPr/>
    </dgm:pt>
    <dgm:pt modelId="{28ACBD77-9FED-4DAE-8293-4A101B89FE26}" type="pres">
      <dgm:prSet presAssocID="{65DCF49F-D9B1-401B-B0A9-86C4D4D91A90}" presName="hierChild5" presStyleCnt="0"/>
      <dgm:spPr/>
    </dgm:pt>
    <dgm:pt modelId="{93091755-76CC-4BB4-927A-198389203F1B}" type="pres">
      <dgm:prSet presAssocID="{7CAD019F-47A1-4700-80A5-ACA2A774626A}" presName="Name37" presStyleLbl="parChTrans1D2" presStyleIdx="6" presStyleCnt="7"/>
      <dgm:spPr/>
    </dgm:pt>
    <dgm:pt modelId="{464D07C5-601A-4A50-9B05-DC56AC5041D0}" type="pres">
      <dgm:prSet presAssocID="{D8DB6672-F5A7-4E2E-A006-86135F4A17B2}" presName="hierRoot2" presStyleCnt="0">
        <dgm:presLayoutVars>
          <dgm:hierBranch val="init"/>
        </dgm:presLayoutVars>
      </dgm:prSet>
      <dgm:spPr/>
    </dgm:pt>
    <dgm:pt modelId="{EB2F6FA6-9A18-461C-B40C-CCBB8935DE4D}" type="pres">
      <dgm:prSet presAssocID="{D8DB6672-F5A7-4E2E-A006-86135F4A17B2}" presName="rootComposite" presStyleCnt="0"/>
      <dgm:spPr/>
    </dgm:pt>
    <dgm:pt modelId="{21055B51-862D-40EE-A602-92406A7E85EA}" type="pres">
      <dgm:prSet presAssocID="{D8DB6672-F5A7-4E2E-A006-86135F4A17B2}" presName="rootText" presStyleLbl="node2" presStyleIdx="6" presStyleCnt="7" custScaleY="371558">
        <dgm:presLayoutVars>
          <dgm:chPref val="3"/>
        </dgm:presLayoutVars>
      </dgm:prSet>
      <dgm:spPr/>
    </dgm:pt>
    <dgm:pt modelId="{B4616C16-B669-4BB4-B485-CB3615701303}" type="pres">
      <dgm:prSet presAssocID="{D8DB6672-F5A7-4E2E-A006-86135F4A17B2}" presName="rootConnector" presStyleLbl="node2" presStyleIdx="6" presStyleCnt="7"/>
      <dgm:spPr/>
    </dgm:pt>
    <dgm:pt modelId="{D79F9383-8CC4-4C79-B781-ACC65D57D6B8}" type="pres">
      <dgm:prSet presAssocID="{D8DB6672-F5A7-4E2E-A006-86135F4A17B2}" presName="hierChild4" presStyleCnt="0"/>
      <dgm:spPr/>
    </dgm:pt>
    <dgm:pt modelId="{E33F0AFD-9B64-401F-A683-691AF56BCAE3}" type="pres">
      <dgm:prSet presAssocID="{D8DB6672-F5A7-4E2E-A006-86135F4A17B2}" presName="hierChild5" presStyleCnt="0"/>
      <dgm:spPr/>
    </dgm:pt>
    <dgm:pt modelId="{5E669EE9-E9A2-4AA5-8C5C-6915DB23EC6C}" type="pres">
      <dgm:prSet presAssocID="{1DD02B5F-34D2-4976-9EC2-4AF94D5C6476}" presName="hierChild3" presStyleCnt="0"/>
      <dgm:spPr/>
    </dgm:pt>
  </dgm:ptLst>
  <dgm:cxnLst>
    <dgm:cxn modelId="{D8EA9104-66BE-401F-A6E7-1878BC05E68F}" type="presOf" srcId="{D07337D5-7A1F-4E1F-AF94-55F8CF9178EA}" destId="{BF66C7B2-4AA0-4B53-A4EC-431A988F611C}" srcOrd="1" destOrd="0" presId="urn:microsoft.com/office/officeart/2005/8/layout/orgChart1"/>
    <dgm:cxn modelId="{5413D50E-65F9-4F5F-8317-305A134CCE35}" type="presOf" srcId="{FDA1F4F2-9D7F-45A4-BDF3-9D838EF8F8ED}" destId="{CDEB22E1-C57B-4DDE-B83A-8A80EA496C0D}" srcOrd="0" destOrd="0" presId="urn:microsoft.com/office/officeart/2005/8/layout/orgChart1"/>
    <dgm:cxn modelId="{4E55DB0E-4D65-47A7-A729-77B72FB09790}" type="presOf" srcId="{0D4BC5BB-8C92-4815-88D1-7DEB6A4191C2}" destId="{6307E529-10B2-4742-927A-66428690C9E5}" srcOrd="0" destOrd="0" presId="urn:microsoft.com/office/officeart/2005/8/layout/orgChart1"/>
    <dgm:cxn modelId="{8B2BE019-DDF6-41AE-AAC1-1427681DBCF9}" type="presOf" srcId="{D8DB6672-F5A7-4E2E-A006-86135F4A17B2}" destId="{21055B51-862D-40EE-A602-92406A7E85EA}" srcOrd="0" destOrd="0" presId="urn:microsoft.com/office/officeart/2005/8/layout/orgChart1"/>
    <dgm:cxn modelId="{7506B11C-D2A0-474C-B6EF-0435357E5760}" type="presOf" srcId="{A12BE5E3-19EC-4DD5-82DF-4FE2708824BE}" destId="{5F026E9A-3515-45EE-8C8A-16A1F40FA800}" srcOrd="0" destOrd="0" presId="urn:microsoft.com/office/officeart/2005/8/layout/orgChart1"/>
    <dgm:cxn modelId="{C4EE7022-F6CF-4786-A5B0-5CB6C5720789}" srcId="{1DD02B5F-34D2-4976-9EC2-4AF94D5C6476}" destId="{71BB4EDB-4A46-49D9-9AF0-A23FF97C4F75}" srcOrd="0" destOrd="0" parTransId="{A8A72916-02DE-4137-B800-DFC99A4FD074}" sibTransId="{BAB86321-1895-4FF7-9182-8D968203FFF4}"/>
    <dgm:cxn modelId="{4A7FD128-0FA5-4D19-8EE6-E998E8382DF7}" type="presOf" srcId="{D8DB6672-F5A7-4E2E-A006-86135F4A17B2}" destId="{B4616C16-B669-4BB4-B485-CB3615701303}" srcOrd="1" destOrd="0" presId="urn:microsoft.com/office/officeart/2005/8/layout/orgChart1"/>
    <dgm:cxn modelId="{AA710A2C-DB03-44F8-874E-D642DE6A06BB}" srcId="{1DD02B5F-34D2-4976-9EC2-4AF94D5C6476}" destId="{064161A1-8FAA-4810-945E-479CDC5E609F}" srcOrd="1" destOrd="0" parTransId="{A12BE5E3-19EC-4DD5-82DF-4FE2708824BE}" sibTransId="{8A12A3F8-0A6B-4139-9DFD-7A1C9658FFB1}"/>
    <dgm:cxn modelId="{11E40530-62EA-4A9F-B760-E1D820C4698C}" type="presOf" srcId="{146DA976-1E69-419B-B684-BD6DF948CF9C}" destId="{7233267D-8531-4F11-A768-14A875D9FE1B}" srcOrd="0" destOrd="0" presId="urn:microsoft.com/office/officeart/2005/8/layout/orgChart1"/>
    <dgm:cxn modelId="{15635A39-9D93-4800-868C-D8DDA963DE1A}" type="presOf" srcId="{D07337D5-7A1F-4E1F-AF94-55F8CF9178EA}" destId="{3BC91377-3C9F-44D7-B646-3E51C86FE0B5}" srcOrd="0" destOrd="0" presId="urn:microsoft.com/office/officeart/2005/8/layout/orgChart1"/>
    <dgm:cxn modelId="{AA998239-9E4B-4A4B-BA1C-9C9E054DD530}" type="presOf" srcId="{67686730-8D48-45C3-8F03-D0DF728494F5}" destId="{7218CCAA-E815-4FB3-AA43-CE39106D7B69}" srcOrd="1" destOrd="0" presId="urn:microsoft.com/office/officeart/2005/8/layout/orgChart1"/>
    <dgm:cxn modelId="{4CA5E63B-A1D1-4D46-B03C-E58FE6B67179}" type="presOf" srcId="{064161A1-8FAA-4810-945E-479CDC5E609F}" destId="{76FBCC56-98A4-49B9-903F-00B1E5FC9AC3}" srcOrd="0" destOrd="0" presId="urn:microsoft.com/office/officeart/2005/8/layout/orgChart1"/>
    <dgm:cxn modelId="{57BBBD5C-1CC2-4ECD-84C6-39E2FD9FF81C}" srcId="{1DD02B5F-34D2-4976-9EC2-4AF94D5C6476}" destId="{85BD5695-E32C-4F75-AC4C-E94ED85AE2EB}" srcOrd="2" destOrd="0" parTransId="{FDA1F4F2-9D7F-45A4-BDF3-9D838EF8F8ED}" sibTransId="{BA167E57-653A-4F4B-AE45-7B5DCC5BBA88}"/>
    <dgm:cxn modelId="{C145EF5F-834E-4B63-9419-D8939B5B8744}" type="presOf" srcId="{85BD5695-E32C-4F75-AC4C-E94ED85AE2EB}" destId="{A07EAB63-7D7F-45AC-9C1D-1027DDD9A504}" srcOrd="0" destOrd="0" presId="urn:microsoft.com/office/officeart/2005/8/layout/orgChart1"/>
    <dgm:cxn modelId="{C9E99C47-1DF9-4922-823C-592FA39449C0}" type="presOf" srcId="{65DCF49F-D9B1-401B-B0A9-86C4D4D91A90}" destId="{0636A7E5-FBF7-4B70-ADD2-345A93D6E70A}" srcOrd="0" destOrd="0" presId="urn:microsoft.com/office/officeart/2005/8/layout/orgChart1"/>
    <dgm:cxn modelId="{FB3EE24D-718F-46CB-9E6D-CFEC2641FA68}" type="presOf" srcId="{67686730-8D48-45C3-8F03-D0DF728494F5}" destId="{9AF974FA-F9B2-476D-8578-9515F6765C12}" srcOrd="0" destOrd="0" presId="urn:microsoft.com/office/officeart/2005/8/layout/orgChart1"/>
    <dgm:cxn modelId="{DC3FD754-B364-426D-A942-5B2F999FEBF4}" srcId="{1DD02B5F-34D2-4976-9EC2-4AF94D5C6476}" destId="{D8DB6672-F5A7-4E2E-A006-86135F4A17B2}" srcOrd="6" destOrd="0" parTransId="{7CAD019F-47A1-4700-80A5-ACA2A774626A}" sibTransId="{D19C262D-48E5-4DC8-8B7A-6C4C8C002B43}"/>
    <dgm:cxn modelId="{A7454256-BF9B-44AC-8CDD-3E47230EBCD3}" type="presOf" srcId="{6DE7151F-A0C9-4EB9-A850-77D52F2DC103}" destId="{A5EBEF2D-0834-428F-A066-A078F7A308F3}" srcOrd="0" destOrd="0" presId="urn:microsoft.com/office/officeart/2005/8/layout/orgChart1"/>
    <dgm:cxn modelId="{A3898F77-7D5D-4169-8C06-3CD6359C9BA5}" srcId="{1DD02B5F-34D2-4976-9EC2-4AF94D5C6476}" destId="{D07337D5-7A1F-4E1F-AF94-55F8CF9178EA}" srcOrd="4" destOrd="0" parTransId="{0D4BC5BB-8C92-4815-88D1-7DEB6A4191C2}" sibTransId="{BF299AD9-2006-4C17-A95B-15A5AD4CB240}"/>
    <dgm:cxn modelId="{8E64DF85-71A0-4A17-A8C9-3089DE5341D9}" srcId="{146DA976-1E69-419B-B684-BD6DF948CF9C}" destId="{1DD02B5F-34D2-4976-9EC2-4AF94D5C6476}" srcOrd="0" destOrd="0" parTransId="{5CF9A0BF-B813-42EF-9CC4-D2DFC71B52EC}" sibTransId="{907E5F8D-5B8E-4776-BCCD-2406623EBB26}"/>
    <dgm:cxn modelId="{5A8D6286-CD14-4EAF-8C3D-D018A110033D}" type="presOf" srcId="{71BB4EDB-4A46-49D9-9AF0-A23FF97C4F75}" destId="{B55823AB-A3BA-4D1A-807E-022CB22FACBF}" srcOrd="0" destOrd="0" presId="urn:microsoft.com/office/officeart/2005/8/layout/orgChart1"/>
    <dgm:cxn modelId="{BD098286-7402-430C-8D34-D1DBECED9E79}" srcId="{1DD02B5F-34D2-4976-9EC2-4AF94D5C6476}" destId="{65DCF49F-D9B1-401B-B0A9-86C4D4D91A90}" srcOrd="5" destOrd="0" parTransId="{6DE7151F-A0C9-4EB9-A850-77D52F2DC103}" sibTransId="{1199D7D9-8FE8-4E59-B042-FE3020F9E6D1}"/>
    <dgm:cxn modelId="{D1B69A8E-86C8-4C68-8013-79B4000F639E}" type="presOf" srcId="{65DCF49F-D9B1-401B-B0A9-86C4D4D91A90}" destId="{664425CF-870F-4546-B2F1-F2C495C5A319}" srcOrd="1" destOrd="0" presId="urn:microsoft.com/office/officeart/2005/8/layout/orgChart1"/>
    <dgm:cxn modelId="{E969789C-5F29-4F12-B753-1F089A4D5AD2}" type="presOf" srcId="{7CAD019F-47A1-4700-80A5-ACA2A774626A}" destId="{93091755-76CC-4BB4-927A-198389203F1B}" srcOrd="0" destOrd="0" presId="urn:microsoft.com/office/officeart/2005/8/layout/orgChart1"/>
    <dgm:cxn modelId="{BC00259F-5340-40C4-81F0-E31A46ECE830}" type="presOf" srcId="{064161A1-8FAA-4810-945E-479CDC5E609F}" destId="{25B4761E-804B-4149-93DF-F3C0CAF96DF8}" srcOrd="1" destOrd="0" presId="urn:microsoft.com/office/officeart/2005/8/layout/orgChart1"/>
    <dgm:cxn modelId="{CE4E57A2-7F5A-494B-B371-62CB1281B867}" type="presOf" srcId="{71BB4EDB-4A46-49D9-9AF0-A23FF97C4F75}" destId="{CFB29DD8-BB0A-49BE-8D2D-681BD7B08112}" srcOrd="1" destOrd="0" presId="urn:microsoft.com/office/officeart/2005/8/layout/orgChart1"/>
    <dgm:cxn modelId="{F4CC2DB2-5741-46DC-B40D-A10070CA2435}" type="presOf" srcId="{A8A72916-02DE-4137-B800-DFC99A4FD074}" destId="{C4544469-FAAC-4AAC-AE1B-6B36DCF213C2}" srcOrd="0" destOrd="0" presId="urn:microsoft.com/office/officeart/2005/8/layout/orgChart1"/>
    <dgm:cxn modelId="{805C3FC0-045A-4577-98B5-FAFE3E878E82}" type="presOf" srcId="{85BD5695-E32C-4F75-AC4C-E94ED85AE2EB}" destId="{CC1FB3A0-38B9-4FB1-AB67-7B93249272D7}" srcOrd="1" destOrd="0" presId="urn:microsoft.com/office/officeart/2005/8/layout/orgChart1"/>
    <dgm:cxn modelId="{92EE11D0-E43C-4D6C-8D96-7454F69499E7}" type="presOf" srcId="{77A61C1B-A1BF-44A4-8303-E10ECC6B85FF}" destId="{F338421A-89CC-4363-BBD7-1D860F6F23CA}" srcOrd="0" destOrd="0" presId="urn:microsoft.com/office/officeart/2005/8/layout/orgChart1"/>
    <dgm:cxn modelId="{04C16DD4-20DE-4B47-9467-817DC46E2DDB}" type="presOf" srcId="{1DD02B5F-34D2-4976-9EC2-4AF94D5C6476}" destId="{EE6E672B-0366-47F9-AD1D-D4D4ABAA19BF}" srcOrd="0" destOrd="0" presId="urn:microsoft.com/office/officeart/2005/8/layout/orgChart1"/>
    <dgm:cxn modelId="{7171CEDF-6E53-40DE-8ECE-ADB373563512}" type="presOf" srcId="{1DD02B5F-34D2-4976-9EC2-4AF94D5C6476}" destId="{170C53FC-E48C-4C05-8C9F-6992EA9826A7}" srcOrd="1" destOrd="0" presId="urn:microsoft.com/office/officeart/2005/8/layout/orgChart1"/>
    <dgm:cxn modelId="{734F71F3-D1BA-47C9-8738-DF33E070D086}" srcId="{1DD02B5F-34D2-4976-9EC2-4AF94D5C6476}" destId="{67686730-8D48-45C3-8F03-D0DF728494F5}" srcOrd="3" destOrd="0" parTransId="{77A61C1B-A1BF-44A4-8303-E10ECC6B85FF}" sibTransId="{FC5F6043-8A7A-4CD0-AA17-A14DD584A705}"/>
    <dgm:cxn modelId="{356425EB-668E-499E-89B6-18E05FED24F1}" type="presParOf" srcId="{7233267D-8531-4F11-A768-14A875D9FE1B}" destId="{78C1497F-2F89-4269-BC10-1549EC86D779}" srcOrd="0" destOrd="0" presId="urn:microsoft.com/office/officeart/2005/8/layout/orgChart1"/>
    <dgm:cxn modelId="{959FB4F7-45AE-4E30-8449-12F2848593BB}" type="presParOf" srcId="{78C1497F-2F89-4269-BC10-1549EC86D779}" destId="{0B621284-A88F-4ECA-8385-98283654399E}" srcOrd="0" destOrd="0" presId="urn:microsoft.com/office/officeart/2005/8/layout/orgChart1"/>
    <dgm:cxn modelId="{8B427365-D557-4428-891B-1CC8341D270C}" type="presParOf" srcId="{0B621284-A88F-4ECA-8385-98283654399E}" destId="{EE6E672B-0366-47F9-AD1D-D4D4ABAA19BF}" srcOrd="0" destOrd="0" presId="urn:microsoft.com/office/officeart/2005/8/layout/orgChart1"/>
    <dgm:cxn modelId="{DA622A61-834F-461C-B789-C5E8A6F80FC0}" type="presParOf" srcId="{0B621284-A88F-4ECA-8385-98283654399E}" destId="{170C53FC-E48C-4C05-8C9F-6992EA9826A7}" srcOrd="1" destOrd="0" presId="urn:microsoft.com/office/officeart/2005/8/layout/orgChart1"/>
    <dgm:cxn modelId="{B831FE4B-6C98-4A4D-A9BC-830E1FAA6613}" type="presParOf" srcId="{78C1497F-2F89-4269-BC10-1549EC86D779}" destId="{8794BD5B-505A-43A0-9416-1AE9EAE394E6}" srcOrd="1" destOrd="0" presId="urn:microsoft.com/office/officeart/2005/8/layout/orgChart1"/>
    <dgm:cxn modelId="{BC2E51DB-C849-47A2-B39A-4386A4CB76E8}" type="presParOf" srcId="{8794BD5B-505A-43A0-9416-1AE9EAE394E6}" destId="{C4544469-FAAC-4AAC-AE1B-6B36DCF213C2}" srcOrd="0" destOrd="0" presId="urn:microsoft.com/office/officeart/2005/8/layout/orgChart1"/>
    <dgm:cxn modelId="{4B8A55CA-D356-466D-A396-503662134834}" type="presParOf" srcId="{8794BD5B-505A-43A0-9416-1AE9EAE394E6}" destId="{DAACD187-CD11-4C63-B25B-1FAC064564EF}" srcOrd="1" destOrd="0" presId="urn:microsoft.com/office/officeart/2005/8/layout/orgChart1"/>
    <dgm:cxn modelId="{D7C7D8F0-5A56-419F-9099-B2B52CA79271}" type="presParOf" srcId="{DAACD187-CD11-4C63-B25B-1FAC064564EF}" destId="{DA525B8D-F073-48B4-A831-262142298E7E}" srcOrd="0" destOrd="0" presId="urn:microsoft.com/office/officeart/2005/8/layout/orgChart1"/>
    <dgm:cxn modelId="{3E0C3A65-FDC0-4B31-9614-96FF80403FC9}" type="presParOf" srcId="{DA525B8D-F073-48B4-A831-262142298E7E}" destId="{B55823AB-A3BA-4D1A-807E-022CB22FACBF}" srcOrd="0" destOrd="0" presId="urn:microsoft.com/office/officeart/2005/8/layout/orgChart1"/>
    <dgm:cxn modelId="{AEDE74BA-877F-4BF5-AD78-6B8837B6743C}" type="presParOf" srcId="{DA525B8D-F073-48B4-A831-262142298E7E}" destId="{CFB29DD8-BB0A-49BE-8D2D-681BD7B08112}" srcOrd="1" destOrd="0" presId="urn:microsoft.com/office/officeart/2005/8/layout/orgChart1"/>
    <dgm:cxn modelId="{632119A4-87C2-4D8D-8845-A7E435080BFB}" type="presParOf" srcId="{DAACD187-CD11-4C63-B25B-1FAC064564EF}" destId="{215255B2-8487-4E52-B6AB-C9F6408231E6}" srcOrd="1" destOrd="0" presId="urn:microsoft.com/office/officeart/2005/8/layout/orgChart1"/>
    <dgm:cxn modelId="{1A4B71AB-90D4-4885-8CC4-7939420FF7D9}" type="presParOf" srcId="{DAACD187-CD11-4C63-B25B-1FAC064564EF}" destId="{084BD2BD-BC18-4073-988A-F6E9F9EDB017}" srcOrd="2" destOrd="0" presId="urn:microsoft.com/office/officeart/2005/8/layout/orgChart1"/>
    <dgm:cxn modelId="{7541AFC2-D486-4CA9-9E87-2393C54C73FE}" type="presParOf" srcId="{8794BD5B-505A-43A0-9416-1AE9EAE394E6}" destId="{5F026E9A-3515-45EE-8C8A-16A1F40FA800}" srcOrd="2" destOrd="0" presId="urn:microsoft.com/office/officeart/2005/8/layout/orgChart1"/>
    <dgm:cxn modelId="{974DBC16-CC1B-42A2-BA3F-2649B476F342}" type="presParOf" srcId="{8794BD5B-505A-43A0-9416-1AE9EAE394E6}" destId="{E548A9E7-A41B-40BB-A648-C28AF152EDFE}" srcOrd="3" destOrd="0" presId="urn:microsoft.com/office/officeart/2005/8/layout/orgChart1"/>
    <dgm:cxn modelId="{9AF9E2E8-E846-41DE-BEBE-4CA41AEE284F}" type="presParOf" srcId="{E548A9E7-A41B-40BB-A648-C28AF152EDFE}" destId="{8ED73FEA-0DD8-47EC-97AE-C8F4F91180A2}" srcOrd="0" destOrd="0" presId="urn:microsoft.com/office/officeart/2005/8/layout/orgChart1"/>
    <dgm:cxn modelId="{C052DE0B-280F-4FE8-9021-CF2B562C8A1B}" type="presParOf" srcId="{8ED73FEA-0DD8-47EC-97AE-C8F4F91180A2}" destId="{76FBCC56-98A4-49B9-903F-00B1E5FC9AC3}" srcOrd="0" destOrd="0" presId="urn:microsoft.com/office/officeart/2005/8/layout/orgChart1"/>
    <dgm:cxn modelId="{7E06F09A-283F-4A24-8FE6-00F737D452E0}" type="presParOf" srcId="{8ED73FEA-0DD8-47EC-97AE-C8F4F91180A2}" destId="{25B4761E-804B-4149-93DF-F3C0CAF96DF8}" srcOrd="1" destOrd="0" presId="urn:microsoft.com/office/officeart/2005/8/layout/orgChart1"/>
    <dgm:cxn modelId="{50AD38F8-FC59-4DDF-80EA-D2F9AA804CB2}" type="presParOf" srcId="{E548A9E7-A41B-40BB-A648-C28AF152EDFE}" destId="{B92BB31A-3290-4797-9B88-6E03E99A98DA}" srcOrd="1" destOrd="0" presId="urn:microsoft.com/office/officeart/2005/8/layout/orgChart1"/>
    <dgm:cxn modelId="{F41903B6-75D6-41EA-9EF4-899E261C8457}" type="presParOf" srcId="{E548A9E7-A41B-40BB-A648-C28AF152EDFE}" destId="{D277CD91-C02F-4B61-8545-37DB070BCF72}" srcOrd="2" destOrd="0" presId="urn:microsoft.com/office/officeart/2005/8/layout/orgChart1"/>
    <dgm:cxn modelId="{F3809AFD-5EE5-4891-ACEC-7D7E70BE8285}" type="presParOf" srcId="{8794BD5B-505A-43A0-9416-1AE9EAE394E6}" destId="{CDEB22E1-C57B-4DDE-B83A-8A80EA496C0D}" srcOrd="4" destOrd="0" presId="urn:microsoft.com/office/officeart/2005/8/layout/orgChart1"/>
    <dgm:cxn modelId="{9DFC94D5-70F6-4256-95D8-50282913B178}" type="presParOf" srcId="{8794BD5B-505A-43A0-9416-1AE9EAE394E6}" destId="{1130D3C6-7152-4FE3-9B80-D6C25EF7A244}" srcOrd="5" destOrd="0" presId="urn:microsoft.com/office/officeart/2005/8/layout/orgChart1"/>
    <dgm:cxn modelId="{F3DACB59-4BEC-47D3-A7AB-CC580AC5F4D4}" type="presParOf" srcId="{1130D3C6-7152-4FE3-9B80-D6C25EF7A244}" destId="{FF468C6E-F1EE-4719-AC55-472653D236C1}" srcOrd="0" destOrd="0" presId="urn:microsoft.com/office/officeart/2005/8/layout/orgChart1"/>
    <dgm:cxn modelId="{22386033-0462-4CB3-B267-E7C5A01D771C}" type="presParOf" srcId="{FF468C6E-F1EE-4719-AC55-472653D236C1}" destId="{A07EAB63-7D7F-45AC-9C1D-1027DDD9A504}" srcOrd="0" destOrd="0" presId="urn:microsoft.com/office/officeart/2005/8/layout/orgChart1"/>
    <dgm:cxn modelId="{8E886BFF-299E-4541-A77E-79E6F7D21C1F}" type="presParOf" srcId="{FF468C6E-F1EE-4719-AC55-472653D236C1}" destId="{CC1FB3A0-38B9-4FB1-AB67-7B93249272D7}" srcOrd="1" destOrd="0" presId="urn:microsoft.com/office/officeart/2005/8/layout/orgChart1"/>
    <dgm:cxn modelId="{0D020DCF-8138-454D-A91C-F71F258D7CFC}" type="presParOf" srcId="{1130D3C6-7152-4FE3-9B80-D6C25EF7A244}" destId="{6AD45A09-BD67-4AD0-92D9-CE4C0100384F}" srcOrd="1" destOrd="0" presId="urn:microsoft.com/office/officeart/2005/8/layout/orgChart1"/>
    <dgm:cxn modelId="{642D3461-7909-42CE-B953-CA7B371DD463}" type="presParOf" srcId="{1130D3C6-7152-4FE3-9B80-D6C25EF7A244}" destId="{9A2A4BC8-6761-4B91-B858-E23216523216}" srcOrd="2" destOrd="0" presId="urn:microsoft.com/office/officeart/2005/8/layout/orgChart1"/>
    <dgm:cxn modelId="{70224AEA-D14F-4FB2-AB0F-FAC8FA3A5C60}" type="presParOf" srcId="{8794BD5B-505A-43A0-9416-1AE9EAE394E6}" destId="{F338421A-89CC-4363-BBD7-1D860F6F23CA}" srcOrd="6" destOrd="0" presId="urn:microsoft.com/office/officeart/2005/8/layout/orgChart1"/>
    <dgm:cxn modelId="{8EEFEF2B-C7C1-49A1-8C2B-437A28045BD7}" type="presParOf" srcId="{8794BD5B-505A-43A0-9416-1AE9EAE394E6}" destId="{31744D12-3D7E-46CC-9D67-F7F2DD7326D5}" srcOrd="7" destOrd="0" presId="urn:microsoft.com/office/officeart/2005/8/layout/orgChart1"/>
    <dgm:cxn modelId="{13D2D9D8-9639-483B-A812-0AFAB6BEB17D}" type="presParOf" srcId="{31744D12-3D7E-46CC-9D67-F7F2DD7326D5}" destId="{B3CBF5A6-893E-4EB1-9999-4594F8318385}" srcOrd="0" destOrd="0" presId="urn:microsoft.com/office/officeart/2005/8/layout/orgChart1"/>
    <dgm:cxn modelId="{A32DAC6D-4148-4C9C-AEA0-126EEE9663BC}" type="presParOf" srcId="{B3CBF5A6-893E-4EB1-9999-4594F8318385}" destId="{9AF974FA-F9B2-476D-8578-9515F6765C12}" srcOrd="0" destOrd="0" presId="urn:microsoft.com/office/officeart/2005/8/layout/orgChart1"/>
    <dgm:cxn modelId="{49D2DB71-9753-42F0-9BA5-23EC72921324}" type="presParOf" srcId="{B3CBF5A6-893E-4EB1-9999-4594F8318385}" destId="{7218CCAA-E815-4FB3-AA43-CE39106D7B69}" srcOrd="1" destOrd="0" presId="urn:microsoft.com/office/officeart/2005/8/layout/orgChart1"/>
    <dgm:cxn modelId="{44B2E605-B9FB-445E-A48A-156BBFB9AD79}" type="presParOf" srcId="{31744D12-3D7E-46CC-9D67-F7F2DD7326D5}" destId="{24E6FB84-183C-45CB-8D43-1B0EB9CCD705}" srcOrd="1" destOrd="0" presId="urn:microsoft.com/office/officeart/2005/8/layout/orgChart1"/>
    <dgm:cxn modelId="{B5FB654C-3007-4359-B375-3B14DFB1C963}" type="presParOf" srcId="{31744D12-3D7E-46CC-9D67-F7F2DD7326D5}" destId="{A42653C7-9FAD-4B44-B13D-D75C175F6176}" srcOrd="2" destOrd="0" presId="urn:microsoft.com/office/officeart/2005/8/layout/orgChart1"/>
    <dgm:cxn modelId="{F1468DA1-36E3-4C06-89CC-01963EEB6AD7}" type="presParOf" srcId="{8794BD5B-505A-43A0-9416-1AE9EAE394E6}" destId="{6307E529-10B2-4742-927A-66428690C9E5}" srcOrd="8" destOrd="0" presId="urn:microsoft.com/office/officeart/2005/8/layout/orgChart1"/>
    <dgm:cxn modelId="{6360B559-47A0-416C-A7CE-A3C9589409E7}" type="presParOf" srcId="{8794BD5B-505A-43A0-9416-1AE9EAE394E6}" destId="{E42F5E82-FA74-4D94-9F9A-7D9DEC56522B}" srcOrd="9" destOrd="0" presId="urn:microsoft.com/office/officeart/2005/8/layout/orgChart1"/>
    <dgm:cxn modelId="{B2C8F1BF-997B-4B07-A218-ED4E769EF9C8}" type="presParOf" srcId="{E42F5E82-FA74-4D94-9F9A-7D9DEC56522B}" destId="{E670C930-A54C-4A28-9201-35FB8E247DFF}" srcOrd="0" destOrd="0" presId="urn:microsoft.com/office/officeart/2005/8/layout/orgChart1"/>
    <dgm:cxn modelId="{A2FEEE2B-29BA-40D7-B629-9C74EBA407BD}" type="presParOf" srcId="{E670C930-A54C-4A28-9201-35FB8E247DFF}" destId="{3BC91377-3C9F-44D7-B646-3E51C86FE0B5}" srcOrd="0" destOrd="0" presId="urn:microsoft.com/office/officeart/2005/8/layout/orgChart1"/>
    <dgm:cxn modelId="{8D00E1C5-E756-48F8-8CE5-96B8F8B3E94F}" type="presParOf" srcId="{E670C930-A54C-4A28-9201-35FB8E247DFF}" destId="{BF66C7B2-4AA0-4B53-A4EC-431A988F611C}" srcOrd="1" destOrd="0" presId="urn:microsoft.com/office/officeart/2005/8/layout/orgChart1"/>
    <dgm:cxn modelId="{28705046-5F54-4ED5-8982-DF8B02256BB3}" type="presParOf" srcId="{E42F5E82-FA74-4D94-9F9A-7D9DEC56522B}" destId="{EBC5473A-75E4-4DF5-91ED-3BB8923BE87C}" srcOrd="1" destOrd="0" presId="urn:microsoft.com/office/officeart/2005/8/layout/orgChart1"/>
    <dgm:cxn modelId="{DD7C7F4B-65D4-4A14-B691-BB3E8BEE5A5C}" type="presParOf" srcId="{E42F5E82-FA74-4D94-9F9A-7D9DEC56522B}" destId="{44A3837D-B645-493F-B721-E9DCAA3D77B0}" srcOrd="2" destOrd="0" presId="urn:microsoft.com/office/officeart/2005/8/layout/orgChart1"/>
    <dgm:cxn modelId="{82EE37A7-5471-44E4-BC6B-91CC419EDC16}" type="presParOf" srcId="{8794BD5B-505A-43A0-9416-1AE9EAE394E6}" destId="{A5EBEF2D-0834-428F-A066-A078F7A308F3}" srcOrd="10" destOrd="0" presId="urn:microsoft.com/office/officeart/2005/8/layout/orgChart1"/>
    <dgm:cxn modelId="{EDAF2016-B826-4B75-87ED-73F98F9A90A1}" type="presParOf" srcId="{8794BD5B-505A-43A0-9416-1AE9EAE394E6}" destId="{32C793B0-6B05-48C8-BD89-7BC70D98B235}" srcOrd="11" destOrd="0" presId="urn:microsoft.com/office/officeart/2005/8/layout/orgChart1"/>
    <dgm:cxn modelId="{041B5838-7D01-46CD-9DA1-FC1CBB7BB78A}" type="presParOf" srcId="{32C793B0-6B05-48C8-BD89-7BC70D98B235}" destId="{D456AC12-C3B2-4080-BFAB-C7B5F3A8B745}" srcOrd="0" destOrd="0" presId="urn:microsoft.com/office/officeart/2005/8/layout/orgChart1"/>
    <dgm:cxn modelId="{0C871442-4A83-4F4A-A006-70ED6BAF8993}" type="presParOf" srcId="{D456AC12-C3B2-4080-BFAB-C7B5F3A8B745}" destId="{0636A7E5-FBF7-4B70-ADD2-345A93D6E70A}" srcOrd="0" destOrd="0" presId="urn:microsoft.com/office/officeart/2005/8/layout/orgChart1"/>
    <dgm:cxn modelId="{12F3C138-7D6E-486D-8BA3-59796A768F66}" type="presParOf" srcId="{D456AC12-C3B2-4080-BFAB-C7B5F3A8B745}" destId="{664425CF-870F-4546-B2F1-F2C495C5A319}" srcOrd="1" destOrd="0" presId="urn:microsoft.com/office/officeart/2005/8/layout/orgChart1"/>
    <dgm:cxn modelId="{5A2A3DBE-6D71-4957-9EB7-BDD55B8DF2C2}" type="presParOf" srcId="{32C793B0-6B05-48C8-BD89-7BC70D98B235}" destId="{E704BA23-AABB-4F26-B74B-66323E587E7E}" srcOrd="1" destOrd="0" presId="urn:microsoft.com/office/officeart/2005/8/layout/orgChart1"/>
    <dgm:cxn modelId="{97DE040E-80F3-41A2-8705-C499D4FECDA8}" type="presParOf" srcId="{32C793B0-6B05-48C8-BD89-7BC70D98B235}" destId="{28ACBD77-9FED-4DAE-8293-4A101B89FE26}" srcOrd="2" destOrd="0" presId="urn:microsoft.com/office/officeart/2005/8/layout/orgChart1"/>
    <dgm:cxn modelId="{88409AAE-3BA1-4DBA-82A8-3F614E2B52EF}" type="presParOf" srcId="{8794BD5B-505A-43A0-9416-1AE9EAE394E6}" destId="{93091755-76CC-4BB4-927A-198389203F1B}" srcOrd="12" destOrd="0" presId="urn:microsoft.com/office/officeart/2005/8/layout/orgChart1"/>
    <dgm:cxn modelId="{63ADD0F6-6799-481A-9FB6-6AAA578D83C5}" type="presParOf" srcId="{8794BD5B-505A-43A0-9416-1AE9EAE394E6}" destId="{464D07C5-601A-4A50-9B05-DC56AC5041D0}" srcOrd="13" destOrd="0" presId="urn:microsoft.com/office/officeart/2005/8/layout/orgChart1"/>
    <dgm:cxn modelId="{0C60390C-35B5-4B3F-A945-2F40B1F7BC5B}" type="presParOf" srcId="{464D07C5-601A-4A50-9B05-DC56AC5041D0}" destId="{EB2F6FA6-9A18-461C-B40C-CCBB8935DE4D}" srcOrd="0" destOrd="0" presId="urn:microsoft.com/office/officeart/2005/8/layout/orgChart1"/>
    <dgm:cxn modelId="{F8102534-193B-47C2-B314-3530BF1BED6B}" type="presParOf" srcId="{EB2F6FA6-9A18-461C-B40C-CCBB8935DE4D}" destId="{21055B51-862D-40EE-A602-92406A7E85EA}" srcOrd="0" destOrd="0" presId="urn:microsoft.com/office/officeart/2005/8/layout/orgChart1"/>
    <dgm:cxn modelId="{B73DCC94-7123-482A-AF9E-72A5974A7A82}" type="presParOf" srcId="{EB2F6FA6-9A18-461C-B40C-CCBB8935DE4D}" destId="{B4616C16-B669-4BB4-B485-CB3615701303}" srcOrd="1" destOrd="0" presId="urn:microsoft.com/office/officeart/2005/8/layout/orgChart1"/>
    <dgm:cxn modelId="{5B959FCE-16EA-4E92-81EA-682A2651DB1F}" type="presParOf" srcId="{464D07C5-601A-4A50-9B05-DC56AC5041D0}" destId="{D79F9383-8CC4-4C79-B781-ACC65D57D6B8}" srcOrd="1" destOrd="0" presId="urn:microsoft.com/office/officeart/2005/8/layout/orgChart1"/>
    <dgm:cxn modelId="{EEAFBB96-98EC-4A06-B30E-4AA738C40985}" type="presParOf" srcId="{464D07C5-601A-4A50-9B05-DC56AC5041D0}" destId="{E33F0AFD-9B64-401F-A683-691AF56BCAE3}" srcOrd="2" destOrd="0" presId="urn:microsoft.com/office/officeart/2005/8/layout/orgChart1"/>
    <dgm:cxn modelId="{671784E9-69B3-4D24-89E3-9DA0E8FBCCD3}" type="presParOf" srcId="{78C1497F-2F89-4269-BC10-1549EC86D779}" destId="{5E669EE9-E9A2-4AA5-8C5C-6915DB23EC6C}"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091755-76CC-4BB4-927A-198389203F1B}">
      <dsp:nvSpPr>
        <dsp:cNvPr id="0" name=""/>
        <dsp:cNvSpPr/>
      </dsp:nvSpPr>
      <dsp:spPr>
        <a:xfrm>
          <a:off x="3316922" y="393581"/>
          <a:ext cx="2851371" cy="164955"/>
        </a:xfrm>
        <a:custGeom>
          <a:avLst/>
          <a:gdLst/>
          <a:ahLst/>
          <a:cxnLst/>
          <a:rect l="0" t="0" r="0" b="0"/>
          <a:pathLst>
            <a:path>
              <a:moveTo>
                <a:pt x="0" y="0"/>
              </a:moveTo>
              <a:lnTo>
                <a:pt x="0" y="82477"/>
              </a:lnTo>
              <a:lnTo>
                <a:pt x="2851371" y="82477"/>
              </a:lnTo>
              <a:lnTo>
                <a:pt x="2851371"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5EBEF2D-0834-428F-A066-A078F7A308F3}">
      <dsp:nvSpPr>
        <dsp:cNvPr id="0" name=""/>
        <dsp:cNvSpPr/>
      </dsp:nvSpPr>
      <dsp:spPr>
        <a:xfrm>
          <a:off x="3316922" y="393581"/>
          <a:ext cx="1900914" cy="164955"/>
        </a:xfrm>
        <a:custGeom>
          <a:avLst/>
          <a:gdLst/>
          <a:ahLst/>
          <a:cxnLst/>
          <a:rect l="0" t="0" r="0" b="0"/>
          <a:pathLst>
            <a:path>
              <a:moveTo>
                <a:pt x="0" y="0"/>
              </a:moveTo>
              <a:lnTo>
                <a:pt x="0" y="82477"/>
              </a:lnTo>
              <a:lnTo>
                <a:pt x="1900914" y="82477"/>
              </a:lnTo>
              <a:lnTo>
                <a:pt x="1900914"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307E529-10B2-4742-927A-66428690C9E5}">
      <dsp:nvSpPr>
        <dsp:cNvPr id="0" name=""/>
        <dsp:cNvSpPr/>
      </dsp:nvSpPr>
      <dsp:spPr>
        <a:xfrm>
          <a:off x="3316922" y="393581"/>
          <a:ext cx="950457" cy="164955"/>
        </a:xfrm>
        <a:custGeom>
          <a:avLst/>
          <a:gdLst/>
          <a:ahLst/>
          <a:cxnLst/>
          <a:rect l="0" t="0" r="0" b="0"/>
          <a:pathLst>
            <a:path>
              <a:moveTo>
                <a:pt x="0" y="0"/>
              </a:moveTo>
              <a:lnTo>
                <a:pt x="0" y="82477"/>
              </a:lnTo>
              <a:lnTo>
                <a:pt x="950457" y="82477"/>
              </a:lnTo>
              <a:lnTo>
                <a:pt x="950457"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338421A-89CC-4363-BBD7-1D860F6F23CA}">
      <dsp:nvSpPr>
        <dsp:cNvPr id="0" name=""/>
        <dsp:cNvSpPr/>
      </dsp:nvSpPr>
      <dsp:spPr>
        <a:xfrm>
          <a:off x="3271202" y="393581"/>
          <a:ext cx="91440" cy="164955"/>
        </a:xfrm>
        <a:custGeom>
          <a:avLst/>
          <a:gdLst/>
          <a:ahLst/>
          <a:cxnLst/>
          <a:rect l="0" t="0" r="0" b="0"/>
          <a:pathLst>
            <a:path>
              <a:moveTo>
                <a:pt x="45720" y="0"/>
              </a:moveTo>
              <a:lnTo>
                <a:pt x="4572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DEB22E1-C57B-4DDE-B83A-8A80EA496C0D}">
      <dsp:nvSpPr>
        <dsp:cNvPr id="0" name=""/>
        <dsp:cNvSpPr/>
      </dsp:nvSpPr>
      <dsp:spPr>
        <a:xfrm>
          <a:off x="2366465" y="393581"/>
          <a:ext cx="950457" cy="164955"/>
        </a:xfrm>
        <a:custGeom>
          <a:avLst/>
          <a:gdLst/>
          <a:ahLst/>
          <a:cxnLst/>
          <a:rect l="0" t="0" r="0" b="0"/>
          <a:pathLst>
            <a:path>
              <a:moveTo>
                <a:pt x="950457" y="0"/>
              </a:moveTo>
              <a:lnTo>
                <a:pt x="950457"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F026E9A-3515-45EE-8C8A-16A1F40FA800}">
      <dsp:nvSpPr>
        <dsp:cNvPr id="0" name=""/>
        <dsp:cNvSpPr/>
      </dsp:nvSpPr>
      <dsp:spPr>
        <a:xfrm>
          <a:off x="1416008" y="393581"/>
          <a:ext cx="1900914" cy="164955"/>
        </a:xfrm>
        <a:custGeom>
          <a:avLst/>
          <a:gdLst/>
          <a:ahLst/>
          <a:cxnLst/>
          <a:rect l="0" t="0" r="0" b="0"/>
          <a:pathLst>
            <a:path>
              <a:moveTo>
                <a:pt x="1900914" y="0"/>
              </a:moveTo>
              <a:lnTo>
                <a:pt x="1900914"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4544469-FAAC-4AAC-AE1B-6B36DCF213C2}">
      <dsp:nvSpPr>
        <dsp:cNvPr id="0" name=""/>
        <dsp:cNvSpPr/>
      </dsp:nvSpPr>
      <dsp:spPr>
        <a:xfrm>
          <a:off x="465551" y="393581"/>
          <a:ext cx="2851371" cy="164955"/>
        </a:xfrm>
        <a:custGeom>
          <a:avLst/>
          <a:gdLst/>
          <a:ahLst/>
          <a:cxnLst/>
          <a:rect l="0" t="0" r="0" b="0"/>
          <a:pathLst>
            <a:path>
              <a:moveTo>
                <a:pt x="2851371" y="0"/>
              </a:moveTo>
              <a:lnTo>
                <a:pt x="2851371"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E6E672B-0366-47F9-AD1D-D4D4ABAA19BF}">
      <dsp:nvSpPr>
        <dsp:cNvPr id="0" name=""/>
        <dsp:cNvSpPr/>
      </dsp:nvSpPr>
      <dsp:spPr>
        <a:xfrm>
          <a:off x="1567091" y="830"/>
          <a:ext cx="3499661" cy="392750"/>
        </a:xfrm>
        <a:prstGeom prst="roundRect">
          <a:avLst/>
        </a:prstGeom>
        <a:solidFill>
          <a:schemeClr val="accent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fr-FR" sz="1200" b="1" kern="1200"/>
            <a:t>Indicateurs phares de la transition </a:t>
          </a:r>
          <a:r>
            <a:rPr lang="fr-FR" sz="1200" b="0" i="1" kern="1200"/>
            <a:t>(Niveau 1)</a:t>
          </a:r>
        </a:p>
      </dsp:txBody>
      <dsp:txXfrm>
        <a:off x="1586263" y="20002"/>
        <a:ext cx="3461317" cy="354406"/>
      </dsp:txXfrm>
    </dsp:sp>
    <dsp:sp modelId="{B55823AB-A3BA-4D1A-807E-022CB22FACBF}">
      <dsp:nvSpPr>
        <dsp:cNvPr id="0" name=""/>
        <dsp:cNvSpPr/>
      </dsp:nvSpPr>
      <dsp:spPr>
        <a:xfrm>
          <a:off x="72800" y="558537"/>
          <a:ext cx="785501" cy="1459297"/>
        </a:xfrm>
        <a:prstGeom prst="rect">
          <a:avLst/>
        </a:prstGeom>
        <a:solidFill>
          <a:schemeClr val="accent1">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t>Energie</a:t>
          </a:r>
        </a:p>
        <a:p>
          <a:pPr marL="0" lvl="0" indent="0" algn="ctr" defTabSz="488950">
            <a:lnSpc>
              <a:spcPct val="90000"/>
            </a:lnSpc>
            <a:spcBef>
              <a:spcPct val="0"/>
            </a:spcBef>
            <a:spcAft>
              <a:spcPct val="35000"/>
            </a:spcAft>
            <a:buNone/>
          </a:pPr>
          <a:endParaRPr lang="fr-FR" sz="1100" kern="1200"/>
        </a:p>
        <a:p>
          <a:pPr marL="0" lvl="0" indent="0" algn="ctr" defTabSz="488950">
            <a:lnSpc>
              <a:spcPct val="90000"/>
            </a:lnSpc>
            <a:spcBef>
              <a:spcPct val="0"/>
            </a:spcBef>
            <a:spcAft>
              <a:spcPct val="35000"/>
            </a:spcAft>
            <a:buNone/>
          </a:pPr>
          <a:r>
            <a:rPr lang="fr-FR" sz="1100" i="1" kern="1200"/>
            <a:t>Niveau 2</a:t>
          </a:r>
        </a:p>
        <a:p>
          <a:pPr marL="0" lvl="0" indent="0" algn="ctr" defTabSz="488950">
            <a:lnSpc>
              <a:spcPct val="90000"/>
            </a:lnSpc>
            <a:spcBef>
              <a:spcPct val="0"/>
            </a:spcBef>
            <a:spcAft>
              <a:spcPct val="35000"/>
            </a:spcAft>
            <a:buNone/>
          </a:pPr>
          <a:r>
            <a:rPr lang="fr-FR" sz="1100" i="1" kern="1200"/>
            <a:t>------</a:t>
          </a:r>
        </a:p>
        <a:p>
          <a:pPr marL="0" lvl="0" indent="0" algn="ctr" defTabSz="488950">
            <a:lnSpc>
              <a:spcPct val="90000"/>
            </a:lnSpc>
            <a:spcBef>
              <a:spcPct val="0"/>
            </a:spcBef>
            <a:spcAft>
              <a:spcPct val="35000"/>
            </a:spcAft>
            <a:buNone/>
          </a:pPr>
          <a:r>
            <a:rPr lang="fr-FR" sz="1100" i="1" kern="1200"/>
            <a:t>Niveau 3</a:t>
          </a:r>
        </a:p>
      </dsp:txBody>
      <dsp:txXfrm>
        <a:off x="72800" y="558537"/>
        <a:ext cx="785501" cy="1459297"/>
      </dsp:txXfrm>
    </dsp:sp>
    <dsp:sp modelId="{76FBCC56-98A4-49B9-903F-00B1E5FC9AC3}">
      <dsp:nvSpPr>
        <dsp:cNvPr id="0" name=""/>
        <dsp:cNvSpPr/>
      </dsp:nvSpPr>
      <dsp:spPr>
        <a:xfrm>
          <a:off x="1023257" y="558537"/>
          <a:ext cx="785501" cy="1459297"/>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t>Transports</a:t>
          </a:r>
        </a:p>
        <a:p>
          <a:pPr marL="0" lvl="0" indent="0" algn="ctr" defTabSz="488950">
            <a:lnSpc>
              <a:spcPct val="90000"/>
            </a:lnSpc>
            <a:spcBef>
              <a:spcPct val="0"/>
            </a:spcBef>
            <a:spcAft>
              <a:spcPct val="35000"/>
            </a:spcAft>
            <a:buNone/>
          </a:pPr>
          <a:endParaRPr lang="fr-FR" sz="1100" kern="1200"/>
        </a:p>
        <a:p>
          <a:pPr marL="0" lvl="0" indent="0" algn="ctr" defTabSz="488950">
            <a:lnSpc>
              <a:spcPct val="90000"/>
            </a:lnSpc>
            <a:spcBef>
              <a:spcPct val="0"/>
            </a:spcBef>
            <a:spcAft>
              <a:spcPct val="35000"/>
            </a:spcAft>
            <a:buNone/>
          </a:pPr>
          <a:r>
            <a:rPr lang="fr-FR" sz="1100" i="1" kern="1200"/>
            <a:t>Niveau 2</a:t>
          </a:r>
        </a:p>
        <a:p>
          <a:pPr marL="0" lvl="0" indent="0" algn="ctr" defTabSz="488950">
            <a:lnSpc>
              <a:spcPct val="90000"/>
            </a:lnSpc>
            <a:spcBef>
              <a:spcPct val="0"/>
            </a:spcBef>
            <a:spcAft>
              <a:spcPct val="35000"/>
            </a:spcAft>
            <a:buNone/>
          </a:pPr>
          <a:r>
            <a:rPr lang="fr-FR" sz="1100" i="1" kern="1200"/>
            <a:t>------</a:t>
          </a:r>
        </a:p>
        <a:p>
          <a:pPr marL="0" lvl="0" indent="0" algn="ctr" defTabSz="488950">
            <a:lnSpc>
              <a:spcPct val="90000"/>
            </a:lnSpc>
            <a:spcBef>
              <a:spcPct val="0"/>
            </a:spcBef>
            <a:spcAft>
              <a:spcPct val="35000"/>
            </a:spcAft>
            <a:buNone/>
          </a:pPr>
          <a:r>
            <a:rPr lang="fr-FR" sz="1100" i="1" kern="1200"/>
            <a:t>Niveau 3</a:t>
          </a:r>
        </a:p>
      </dsp:txBody>
      <dsp:txXfrm>
        <a:off x="1023257" y="558537"/>
        <a:ext cx="785501" cy="1459297"/>
      </dsp:txXfrm>
    </dsp:sp>
    <dsp:sp modelId="{A07EAB63-7D7F-45AC-9C1D-1027DDD9A504}">
      <dsp:nvSpPr>
        <dsp:cNvPr id="0" name=""/>
        <dsp:cNvSpPr/>
      </dsp:nvSpPr>
      <dsp:spPr>
        <a:xfrm>
          <a:off x="1973714" y="558537"/>
          <a:ext cx="785501" cy="1459297"/>
        </a:xfrm>
        <a:prstGeom prst="rect">
          <a:avLst/>
        </a:prstGeom>
        <a:solidFill>
          <a:schemeClr val="accent5"/>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t>Bâtiments</a:t>
          </a:r>
        </a:p>
        <a:p>
          <a:pPr marL="0" lvl="0" indent="0" algn="ctr" defTabSz="488950">
            <a:lnSpc>
              <a:spcPct val="90000"/>
            </a:lnSpc>
            <a:spcBef>
              <a:spcPct val="0"/>
            </a:spcBef>
            <a:spcAft>
              <a:spcPct val="35000"/>
            </a:spcAft>
            <a:buNone/>
          </a:pPr>
          <a:endParaRPr lang="fr-FR" sz="1100" kern="1200"/>
        </a:p>
        <a:p>
          <a:pPr marL="0" lvl="0" indent="0" algn="ctr" defTabSz="488950">
            <a:lnSpc>
              <a:spcPct val="90000"/>
            </a:lnSpc>
            <a:spcBef>
              <a:spcPct val="0"/>
            </a:spcBef>
            <a:spcAft>
              <a:spcPct val="35000"/>
            </a:spcAft>
            <a:buNone/>
          </a:pPr>
          <a:r>
            <a:rPr lang="fr-FR" sz="1100" i="1" kern="1200"/>
            <a:t>Niveau 2</a:t>
          </a:r>
        </a:p>
        <a:p>
          <a:pPr marL="0" lvl="0" indent="0" algn="ctr" defTabSz="488950">
            <a:lnSpc>
              <a:spcPct val="90000"/>
            </a:lnSpc>
            <a:spcBef>
              <a:spcPct val="0"/>
            </a:spcBef>
            <a:spcAft>
              <a:spcPct val="35000"/>
            </a:spcAft>
            <a:buNone/>
          </a:pPr>
          <a:r>
            <a:rPr lang="fr-FR" sz="1100" i="1" kern="1200"/>
            <a:t>------</a:t>
          </a:r>
        </a:p>
        <a:p>
          <a:pPr marL="0" lvl="0" indent="0" algn="ctr" defTabSz="488950">
            <a:lnSpc>
              <a:spcPct val="90000"/>
            </a:lnSpc>
            <a:spcBef>
              <a:spcPct val="0"/>
            </a:spcBef>
            <a:spcAft>
              <a:spcPct val="35000"/>
            </a:spcAft>
            <a:buNone/>
          </a:pPr>
          <a:r>
            <a:rPr lang="fr-FR" sz="1100" i="1" kern="1200"/>
            <a:t>Niveau 3</a:t>
          </a:r>
        </a:p>
      </dsp:txBody>
      <dsp:txXfrm>
        <a:off x="1973714" y="558537"/>
        <a:ext cx="785501" cy="1459297"/>
      </dsp:txXfrm>
    </dsp:sp>
    <dsp:sp modelId="{9AF974FA-F9B2-476D-8578-9515F6765C12}">
      <dsp:nvSpPr>
        <dsp:cNvPr id="0" name=""/>
        <dsp:cNvSpPr/>
      </dsp:nvSpPr>
      <dsp:spPr>
        <a:xfrm>
          <a:off x="2924171" y="558537"/>
          <a:ext cx="785501" cy="1459297"/>
        </a:xfrm>
        <a:prstGeom prst="rect">
          <a:avLst/>
        </a:prstGeom>
        <a:solidFill>
          <a:schemeClr val="accent5">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solidFill>
                <a:sysClr val="windowText" lastClr="000000"/>
              </a:solidFill>
            </a:rPr>
            <a:t>Industrie</a:t>
          </a:r>
        </a:p>
        <a:p>
          <a:pPr marL="0" lvl="0" indent="0" algn="ctr" defTabSz="488950">
            <a:lnSpc>
              <a:spcPct val="90000"/>
            </a:lnSpc>
            <a:spcBef>
              <a:spcPct val="0"/>
            </a:spcBef>
            <a:spcAft>
              <a:spcPct val="35000"/>
            </a:spcAft>
            <a:buNone/>
          </a:pPr>
          <a:endParaRPr lang="fr-FR" sz="1100" kern="1200">
            <a:solidFill>
              <a:sysClr val="windowText" lastClr="000000"/>
            </a:solidFill>
          </a:endParaRPr>
        </a:p>
        <a:p>
          <a:pPr marL="0" lvl="0" indent="0" algn="ctr" defTabSz="488950">
            <a:lnSpc>
              <a:spcPct val="90000"/>
            </a:lnSpc>
            <a:spcBef>
              <a:spcPct val="0"/>
            </a:spcBef>
            <a:spcAft>
              <a:spcPct val="35000"/>
            </a:spcAft>
            <a:buNone/>
          </a:pPr>
          <a:r>
            <a:rPr lang="fr-FR" sz="1100" i="1" kern="1200">
              <a:solidFill>
                <a:sysClr val="windowText" lastClr="000000"/>
              </a:solidFill>
            </a:rPr>
            <a:t>Niveau 2</a:t>
          </a:r>
        </a:p>
        <a:p>
          <a:pPr marL="0" lvl="0" indent="0" algn="ctr" defTabSz="488950">
            <a:lnSpc>
              <a:spcPct val="90000"/>
            </a:lnSpc>
            <a:spcBef>
              <a:spcPct val="0"/>
            </a:spcBef>
            <a:spcAft>
              <a:spcPct val="35000"/>
            </a:spcAft>
            <a:buNone/>
          </a:pPr>
          <a:r>
            <a:rPr lang="fr-FR" sz="1100" i="1" kern="1200">
              <a:solidFill>
                <a:sysClr val="windowText" lastClr="000000"/>
              </a:solidFill>
            </a:rPr>
            <a:t>------</a:t>
          </a:r>
        </a:p>
        <a:p>
          <a:pPr marL="0" lvl="0" indent="0" algn="ctr" defTabSz="488950">
            <a:lnSpc>
              <a:spcPct val="90000"/>
            </a:lnSpc>
            <a:spcBef>
              <a:spcPct val="0"/>
            </a:spcBef>
            <a:spcAft>
              <a:spcPct val="35000"/>
            </a:spcAft>
            <a:buNone/>
          </a:pPr>
          <a:r>
            <a:rPr lang="fr-FR" sz="1100" i="1" kern="1200">
              <a:solidFill>
                <a:sysClr val="windowText" lastClr="000000"/>
              </a:solidFill>
            </a:rPr>
            <a:t>Niveau 3</a:t>
          </a:r>
        </a:p>
      </dsp:txBody>
      <dsp:txXfrm>
        <a:off x="2924171" y="558537"/>
        <a:ext cx="785501" cy="1459297"/>
      </dsp:txXfrm>
    </dsp:sp>
    <dsp:sp modelId="{3BC91377-3C9F-44D7-B646-3E51C86FE0B5}">
      <dsp:nvSpPr>
        <dsp:cNvPr id="0" name=""/>
        <dsp:cNvSpPr/>
      </dsp:nvSpPr>
      <dsp:spPr>
        <a:xfrm>
          <a:off x="3874628" y="558537"/>
          <a:ext cx="785501" cy="1459297"/>
        </a:xfrm>
        <a:prstGeom prst="rect">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solidFill>
                <a:sysClr val="windowText" lastClr="000000"/>
              </a:solidFill>
            </a:rPr>
            <a:t>Agriculture</a:t>
          </a:r>
        </a:p>
        <a:p>
          <a:pPr marL="0" lvl="0" indent="0" algn="ctr" defTabSz="488950">
            <a:lnSpc>
              <a:spcPct val="90000"/>
            </a:lnSpc>
            <a:spcBef>
              <a:spcPct val="0"/>
            </a:spcBef>
            <a:spcAft>
              <a:spcPct val="35000"/>
            </a:spcAft>
            <a:buNone/>
          </a:pPr>
          <a:endParaRPr lang="fr-FR" sz="1100" kern="1200">
            <a:solidFill>
              <a:sysClr val="windowText" lastClr="000000"/>
            </a:solidFill>
          </a:endParaRPr>
        </a:p>
        <a:p>
          <a:pPr marL="0" lvl="0" indent="0" algn="ctr" defTabSz="488950">
            <a:lnSpc>
              <a:spcPct val="90000"/>
            </a:lnSpc>
            <a:spcBef>
              <a:spcPct val="0"/>
            </a:spcBef>
            <a:spcAft>
              <a:spcPct val="35000"/>
            </a:spcAft>
            <a:buNone/>
          </a:pPr>
          <a:r>
            <a:rPr lang="fr-FR" sz="1100" i="1" kern="1200">
              <a:solidFill>
                <a:sysClr val="windowText" lastClr="000000"/>
              </a:solidFill>
            </a:rPr>
            <a:t>Niveau 2</a:t>
          </a:r>
        </a:p>
        <a:p>
          <a:pPr marL="0" lvl="0" indent="0" algn="ctr" defTabSz="488950">
            <a:lnSpc>
              <a:spcPct val="90000"/>
            </a:lnSpc>
            <a:spcBef>
              <a:spcPct val="0"/>
            </a:spcBef>
            <a:spcAft>
              <a:spcPct val="35000"/>
            </a:spcAft>
            <a:buNone/>
          </a:pPr>
          <a:r>
            <a:rPr lang="fr-FR" sz="1100" i="1" kern="1200">
              <a:solidFill>
                <a:sysClr val="windowText" lastClr="000000"/>
              </a:solidFill>
            </a:rPr>
            <a:t>------</a:t>
          </a:r>
        </a:p>
        <a:p>
          <a:pPr marL="0" lvl="0" indent="0" algn="ctr" defTabSz="488950">
            <a:lnSpc>
              <a:spcPct val="90000"/>
            </a:lnSpc>
            <a:spcBef>
              <a:spcPct val="0"/>
            </a:spcBef>
            <a:spcAft>
              <a:spcPct val="35000"/>
            </a:spcAft>
            <a:buNone/>
          </a:pPr>
          <a:r>
            <a:rPr lang="fr-FR" sz="1100" i="1" kern="1200">
              <a:solidFill>
                <a:sysClr val="windowText" lastClr="000000"/>
              </a:solidFill>
            </a:rPr>
            <a:t>Niveau 3</a:t>
          </a:r>
        </a:p>
      </dsp:txBody>
      <dsp:txXfrm>
        <a:off x="3874628" y="558537"/>
        <a:ext cx="785501" cy="1459297"/>
      </dsp:txXfrm>
    </dsp:sp>
    <dsp:sp modelId="{0636A7E5-FBF7-4B70-ADD2-345A93D6E70A}">
      <dsp:nvSpPr>
        <dsp:cNvPr id="0" name=""/>
        <dsp:cNvSpPr/>
      </dsp:nvSpPr>
      <dsp:spPr>
        <a:xfrm>
          <a:off x="4825085" y="558537"/>
          <a:ext cx="785501" cy="1459297"/>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solidFill>
                <a:sysClr val="windowText" lastClr="000000"/>
              </a:solidFill>
            </a:rPr>
            <a:t>Déchets</a:t>
          </a:r>
        </a:p>
        <a:p>
          <a:pPr marL="0" lvl="0" indent="0" algn="ctr" defTabSz="488950">
            <a:lnSpc>
              <a:spcPct val="90000"/>
            </a:lnSpc>
            <a:spcBef>
              <a:spcPct val="0"/>
            </a:spcBef>
            <a:spcAft>
              <a:spcPct val="35000"/>
            </a:spcAft>
            <a:buNone/>
          </a:pPr>
          <a:endParaRPr lang="fr-FR" sz="1100" i="1" kern="1200">
            <a:solidFill>
              <a:sysClr val="windowText" lastClr="000000"/>
            </a:solidFill>
          </a:endParaRPr>
        </a:p>
        <a:p>
          <a:pPr marL="0" lvl="0" indent="0" algn="ctr" defTabSz="488950">
            <a:lnSpc>
              <a:spcPct val="90000"/>
            </a:lnSpc>
            <a:spcBef>
              <a:spcPct val="0"/>
            </a:spcBef>
            <a:spcAft>
              <a:spcPct val="35000"/>
            </a:spcAft>
            <a:buNone/>
          </a:pPr>
          <a:r>
            <a:rPr lang="fr-FR" sz="1100" i="1" kern="1200">
              <a:solidFill>
                <a:sysClr val="windowText" lastClr="000000"/>
              </a:solidFill>
            </a:rPr>
            <a:t>Niveau 2</a:t>
          </a:r>
        </a:p>
        <a:p>
          <a:pPr marL="0" lvl="0" indent="0" algn="ctr" defTabSz="488950">
            <a:lnSpc>
              <a:spcPct val="90000"/>
            </a:lnSpc>
            <a:spcBef>
              <a:spcPct val="0"/>
            </a:spcBef>
            <a:spcAft>
              <a:spcPct val="35000"/>
            </a:spcAft>
            <a:buNone/>
          </a:pPr>
          <a:r>
            <a:rPr lang="fr-FR" sz="1100" i="1" kern="1200">
              <a:solidFill>
                <a:sysClr val="windowText" lastClr="000000"/>
              </a:solidFill>
            </a:rPr>
            <a:t>------</a:t>
          </a:r>
        </a:p>
        <a:p>
          <a:pPr marL="0" lvl="0" indent="0" algn="ctr" defTabSz="488950">
            <a:lnSpc>
              <a:spcPct val="90000"/>
            </a:lnSpc>
            <a:spcBef>
              <a:spcPct val="0"/>
            </a:spcBef>
            <a:spcAft>
              <a:spcPct val="35000"/>
            </a:spcAft>
            <a:buNone/>
          </a:pPr>
          <a:r>
            <a:rPr lang="fr-FR" sz="1100" i="1" kern="1200">
              <a:solidFill>
                <a:sysClr val="windowText" lastClr="000000"/>
              </a:solidFill>
            </a:rPr>
            <a:t>Niveau 3</a:t>
          </a:r>
        </a:p>
      </dsp:txBody>
      <dsp:txXfrm>
        <a:off x="4825085" y="558537"/>
        <a:ext cx="785501" cy="1459297"/>
      </dsp:txXfrm>
    </dsp:sp>
    <dsp:sp modelId="{21055B51-862D-40EE-A602-92406A7E85EA}">
      <dsp:nvSpPr>
        <dsp:cNvPr id="0" name=""/>
        <dsp:cNvSpPr/>
      </dsp:nvSpPr>
      <dsp:spPr>
        <a:xfrm>
          <a:off x="5775542" y="558537"/>
          <a:ext cx="785501" cy="1459297"/>
        </a:xfrm>
        <a:prstGeom prst="rect">
          <a:avLst/>
        </a:prstGeom>
        <a:solidFill>
          <a:schemeClr val="accent5">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fr-FR" sz="1100" b="1" kern="1200">
              <a:solidFill>
                <a:sysClr val="windowText" lastClr="000000"/>
              </a:solidFill>
            </a:rPr>
            <a:t>Forêt et puits carbone</a:t>
          </a:r>
        </a:p>
        <a:p>
          <a:pPr marL="0" lvl="0" indent="0" algn="ctr" defTabSz="488950">
            <a:lnSpc>
              <a:spcPct val="90000"/>
            </a:lnSpc>
            <a:spcBef>
              <a:spcPct val="0"/>
            </a:spcBef>
            <a:spcAft>
              <a:spcPct val="35000"/>
            </a:spcAft>
            <a:buNone/>
          </a:pPr>
          <a:r>
            <a:rPr lang="fr-FR" sz="1100" i="1" kern="1200">
              <a:solidFill>
                <a:sysClr val="windowText" lastClr="000000"/>
              </a:solidFill>
            </a:rPr>
            <a:t>Niveau 2</a:t>
          </a:r>
        </a:p>
        <a:p>
          <a:pPr marL="0" lvl="0" indent="0" algn="ctr" defTabSz="488950">
            <a:lnSpc>
              <a:spcPct val="90000"/>
            </a:lnSpc>
            <a:spcBef>
              <a:spcPct val="0"/>
            </a:spcBef>
            <a:spcAft>
              <a:spcPct val="35000"/>
            </a:spcAft>
            <a:buNone/>
          </a:pPr>
          <a:r>
            <a:rPr lang="fr-FR" sz="1100" i="1" kern="1200">
              <a:solidFill>
                <a:sysClr val="windowText" lastClr="000000"/>
              </a:solidFill>
            </a:rPr>
            <a:t>------</a:t>
          </a:r>
        </a:p>
        <a:p>
          <a:pPr marL="0" lvl="0" indent="0" algn="ctr" defTabSz="488950">
            <a:lnSpc>
              <a:spcPct val="90000"/>
            </a:lnSpc>
            <a:spcBef>
              <a:spcPct val="0"/>
            </a:spcBef>
            <a:spcAft>
              <a:spcPct val="35000"/>
            </a:spcAft>
            <a:buNone/>
          </a:pPr>
          <a:r>
            <a:rPr lang="fr-FR" sz="1100" i="1" kern="1200">
              <a:solidFill>
                <a:sysClr val="windowText" lastClr="000000"/>
              </a:solidFill>
            </a:rPr>
            <a:t>Niveau 3</a:t>
          </a:r>
        </a:p>
      </dsp:txBody>
      <dsp:txXfrm>
        <a:off x="5775542" y="558537"/>
        <a:ext cx="785501" cy="145929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736600</xdr:colOff>
      <xdr:row>12</xdr:row>
      <xdr:rowOff>76200</xdr:rowOff>
    </xdr:from>
    <xdr:to>
      <xdr:col>0</xdr:col>
      <xdr:colOff>7370445</xdr:colOff>
      <xdr:row>12</xdr:row>
      <xdr:rowOff>2094865</xdr:rowOff>
    </xdr:to>
    <xdr:graphicFrame macro="">
      <xdr:nvGraphicFramePr>
        <xdr:cNvPr id="23" name="Diagramme 22">
          <a:extLst>
            <a:ext uri="{FF2B5EF4-FFF2-40B4-BE49-F238E27FC236}">
              <a16:creationId xmlns:a16="http://schemas.microsoft.com/office/drawing/2014/main" id="{C9084D2A-E4D6-46AD-93E0-B4401122E88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workbookViewId="0">
      <selection activeCell="C17" sqref="C17"/>
    </sheetView>
  </sheetViews>
  <sheetFormatPr baseColWidth="10" defaultRowHeight="14.5" x14ac:dyDescent="0.35"/>
  <cols>
    <col min="1" max="1" width="117.08984375" style="51" customWidth="1"/>
    <col min="3" max="3" width="92.26953125" customWidth="1"/>
  </cols>
  <sheetData>
    <row r="1" spans="1:9" ht="15" thickBot="1" x14ac:dyDescent="0.4"/>
    <row r="2" spans="1:9" ht="37.5" customHeight="1" thickBot="1" x14ac:dyDescent="0.4">
      <c r="A2" s="82" t="s">
        <v>412</v>
      </c>
    </row>
    <row r="3" spans="1:9" ht="15" thickBot="1" x14ac:dyDescent="0.4">
      <c r="D3" s="76"/>
      <c r="E3" s="76"/>
      <c r="F3" s="76"/>
      <c r="G3" s="76"/>
      <c r="H3" s="76"/>
      <c r="I3" s="76"/>
    </row>
    <row r="4" spans="1:9" ht="16" thickBot="1" x14ac:dyDescent="0.4">
      <c r="A4" s="80" t="s">
        <v>467</v>
      </c>
    </row>
    <row r="5" spans="1:9" ht="189" thickBot="1" x14ac:dyDescent="0.4">
      <c r="A5" s="77" t="s">
        <v>466</v>
      </c>
    </row>
    <row r="6" spans="1:9" ht="15" thickBot="1" x14ac:dyDescent="0.4"/>
    <row r="7" spans="1:9" ht="16" thickBot="1" x14ac:dyDescent="0.4">
      <c r="A7" s="80" t="s">
        <v>413</v>
      </c>
    </row>
    <row r="8" spans="1:9" x14ac:dyDescent="0.35">
      <c r="A8" s="78"/>
    </row>
    <row r="9" spans="1:9" ht="290.5" thickBot="1" x14ac:dyDescent="0.4">
      <c r="A9" s="79" t="s">
        <v>469</v>
      </c>
    </row>
    <row r="10" spans="1:9" ht="15" thickBot="1" x14ac:dyDescent="0.4"/>
    <row r="11" spans="1:9" ht="16" thickBot="1" x14ac:dyDescent="0.4">
      <c r="A11" s="80" t="s">
        <v>468</v>
      </c>
    </row>
    <row r="13" spans="1:9" ht="175.5" customHeight="1" x14ac:dyDescent="0.35"/>
    <row r="14" spans="1:9" ht="15" thickBot="1" x14ac:dyDescent="0.4"/>
    <row r="15" spans="1:9" ht="16" thickBot="1" x14ac:dyDescent="0.4">
      <c r="A15" s="80" t="s">
        <v>414</v>
      </c>
    </row>
    <row r="16" spans="1:9" x14ac:dyDescent="0.35">
      <c r="A16" s="81"/>
    </row>
    <row r="17" spans="1:1" ht="247" thickBot="1" x14ac:dyDescent="0.4">
      <c r="A17" s="79" t="s">
        <v>470</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pane ySplit="2" topLeftCell="A3" activePane="bottomLeft" state="frozen"/>
      <selection pane="bottomLeft" activeCell="D9" sqref="D9"/>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34.81640625" style="2" customWidth="1"/>
    <col min="6" max="6" width="57.1796875" style="2" customWidth="1"/>
    <col min="7" max="7" width="11.54296875" style="1" customWidth="1"/>
    <col min="8" max="9" width="10.81640625" style="1"/>
    <col min="10" max="16384" width="10.81640625" style="2"/>
  </cols>
  <sheetData>
    <row r="1" spans="1:9" s="84" customFormat="1" ht="35" customHeight="1" x14ac:dyDescent="0.35">
      <c r="A1" s="83" t="s">
        <v>260</v>
      </c>
      <c r="B1" s="83"/>
      <c r="C1" s="83"/>
      <c r="D1" s="83"/>
      <c r="E1" s="83"/>
      <c r="F1" s="83"/>
      <c r="G1" s="83"/>
      <c r="H1" s="83"/>
      <c r="I1" s="83"/>
    </row>
    <row r="2" spans="1:9" s="14" customFormat="1" ht="36" customHeight="1" x14ac:dyDescent="0.35">
      <c r="A2" s="93" t="s">
        <v>69</v>
      </c>
      <c r="B2" s="93" t="s">
        <v>70</v>
      </c>
      <c r="C2" s="94" t="s">
        <v>19</v>
      </c>
      <c r="D2" s="93" t="s">
        <v>20</v>
      </c>
      <c r="E2" s="93" t="s">
        <v>0</v>
      </c>
      <c r="F2" s="93" t="s">
        <v>1</v>
      </c>
      <c r="G2" s="93" t="s">
        <v>2</v>
      </c>
      <c r="H2" s="93" t="s">
        <v>3</v>
      </c>
      <c r="I2" s="93" t="s">
        <v>4</v>
      </c>
    </row>
    <row r="3" spans="1:9" ht="101.5" x14ac:dyDescent="0.35">
      <c r="A3" s="95" t="s">
        <v>21</v>
      </c>
      <c r="B3" s="96"/>
      <c r="C3" s="7" t="str">
        <f>"D1."&amp;ROW()-2</f>
        <v>D1.1</v>
      </c>
      <c r="D3" s="61" t="s">
        <v>267</v>
      </c>
      <c r="E3" s="7"/>
      <c r="F3" s="7" t="s">
        <v>269</v>
      </c>
      <c r="G3" s="12" t="s">
        <v>261</v>
      </c>
      <c r="H3" s="12" t="s">
        <v>268</v>
      </c>
      <c r="I3" s="12" t="s">
        <v>200</v>
      </c>
    </row>
    <row r="4" spans="1:9" ht="87" x14ac:dyDescent="0.35">
      <c r="A4" s="97"/>
      <c r="B4" s="98"/>
      <c r="C4" s="4" t="str">
        <f t="shared" ref="C4:C6" si="0">"D1."&amp;ROW()-2</f>
        <v>D1.2</v>
      </c>
      <c r="D4" s="5" t="s">
        <v>270</v>
      </c>
      <c r="E4" s="4" t="s">
        <v>271</v>
      </c>
      <c r="F4" s="4" t="s">
        <v>274</v>
      </c>
      <c r="G4" s="6" t="s">
        <v>272</v>
      </c>
      <c r="H4" s="6" t="s">
        <v>273</v>
      </c>
      <c r="I4" s="8" t="s">
        <v>8</v>
      </c>
    </row>
    <row r="5" spans="1:9" ht="101.5" x14ac:dyDescent="0.35">
      <c r="A5" s="97"/>
      <c r="B5" s="98"/>
      <c r="C5" s="7" t="str">
        <f t="shared" si="0"/>
        <v>D1.3</v>
      </c>
      <c r="D5" s="11" t="s">
        <v>275</v>
      </c>
      <c r="E5" s="7" t="s">
        <v>276</v>
      </c>
      <c r="F5" s="7"/>
      <c r="G5" s="12" t="s">
        <v>277</v>
      </c>
      <c r="H5" s="12" t="s">
        <v>268</v>
      </c>
      <c r="I5" s="13" t="s">
        <v>8</v>
      </c>
    </row>
    <row r="6" spans="1:9" ht="58" x14ac:dyDescent="0.35">
      <c r="A6" s="99"/>
      <c r="B6" s="100"/>
      <c r="C6" s="4" t="str">
        <f t="shared" si="0"/>
        <v>D1.4</v>
      </c>
      <c r="D6" s="5" t="s">
        <v>278</v>
      </c>
      <c r="E6" s="4"/>
      <c r="F6" s="4"/>
      <c r="G6" s="6" t="s">
        <v>279</v>
      </c>
      <c r="H6" s="6" t="s">
        <v>280</v>
      </c>
      <c r="I6" s="8" t="s">
        <v>8</v>
      </c>
    </row>
    <row r="8" spans="1:9" ht="43.5" x14ac:dyDescent="0.35">
      <c r="A8" s="101" t="s">
        <v>38</v>
      </c>
      <c r="B8" s="103" t="s">
        <v>281</v>
      </c>
      <c r="C8" s="62" t="str">
        <f>"D2."&amp;ROW()-7</f>
        <v>D2.1</v>
      </c>
      <c r="D8" s="63" t="s">
        <v>284</v>
      </c>
      <c r="E8" s="64"/>
      <c r="F8" s="65" t="s">
        <v>283</v>
      </c>
      <c r="G8" s="64" t="s">
        <v>285</v>
      </c>
      <c r="H8" s="64" t="s">
        <v>282</v>
      </c>
      <c r="I8" s="66" t="s">
        <v>36</v>
      </c>
    </row>
    <row r="9" spans="1:9" ht="58" x14ac:dyDescent="0.35">
      <c r="A9" s="102"/>
      <c r="B9" s="104"/>
      <c r="C9" s="62" t="str">
        <f t="shared" ref="C9:C16" si="1">"D2."&amp;ROW()-7</f>
        <v>D2.2</v>
      </c>
      <c r="D9" s="67" t="s">
        <v>287</v>
      </c>
      <c r="E9" s="68"/>
      <c r="F9" s="65" t="s">
        <v>286</v>
      </c>
      <c r="G9" s="64" t="s">
        <v>258</v>
      </c>
      <c r="H9" s="64" t="s">
        <v>282</v>
      </c>
      <c r="I9" s="66" t="s">
        <v>8</v>
      </c>
    </row>
    <row r="10" spans="1:9" ht="43.5" x14ac:dyDescent="0.35">
      <c r="A10" s="102"/>
      <c r="B10" s="71" t="s">
        <v>288</v>
      </c>
      <c r="C10" s="4" t="str">
        <f t="shared" si="1"/>
        <v>D2.3</v>
      </c>
      <c r="D10" s="5" t="s">
        <v>289</v>
      </c>
      <c r="E10" s="4"/>
      <c r="F10" s="4" t="s">
        <v>290</v>
      </c>
      <c r="G10" s="6" t="s">
        <v>277</v>
      </c>
      <c r="H10" s="6" t="s">
        <v>178</v>
      </c>
      <c r="I10" s="8" t="s">
        <v>36</v>
      </c>
    </row>
    <row r="11" spans="1:9" ht="87" x14ac:dyDescent="0.35">
      <c r="A11" s="102"/>
      <c r="B11" s="72"/>
      <c r="C11" s="4" t="str">
        <f t="shared" si="1"/>
        <v>D2.4</v>
      </c>
      <c r="D11" s="5" t="s">
        <v>292</v>
      </c>
      <c r="E11" s="4"/>
      <c r="F11" s="4"/>
      <c r="G11" s="6" t="s">
        <v>293</v>
      </c>
      <c r="H11" s="6" t="s">
        <v>291</v>
      </c>
      <c r="I11" s="8" t="s">
        <v>36</v>
      </c>
    </row>
    <row r="12" spans="1:9" ht="72.5" x14ac:dyDescent="0.35">
      <c r="A12" s="102"/>
      <c r="B12" s="73"/>
      <c r="C12" s="4" t="str">
        <f t="shared" si="1"/>
        <v>D2.5</v>
      </c>
      <c r="D12" s="5" t="s">
        <v>294</v>
      </c>
      <c r="E12" s="4"/>
      <c r="F12" s="4"/>
      <c r="G12" s="6" t="s">
        <v>17</v>
      </c>
      <c r="H12" s="6" t="s">
        <v>295</v>
      </c>
      <c r="I12" s="8" t="s">
        <v>36</v>
      </c>
    </row>
    <row r="13" spans="1:9" ht="43.5" x14ac:dyDescent="0.35">
      <c r="A13" s="102"/>
      <c r="B13" s="103" t="s">
        <v>296</v>
      </c>
      <c r="C13" s="62" t="str">
        <f t="shared" si="1"/>
        <v>D2.6</v>
      </c>
      <c r="D13" s="67" t="s">
        <v>300</v>
      </c>
      <c r="E13" s="68" t="s">
        <v>297</v>
      </c>
      <c r="F13" s="62" t="s">
        <v>299</v>
      </c>
      <c r="G13" s="64" t="s">
        <v>277</v>
      </c>
      <c r="H13" s="64" t="s">
        <v>298</v>
      </c>
      <c r="I13" s="66" t="s">
        <v>36</v>
      </c>
    </row>
    <row r="14" spans="1:9" ht="58" x14ac:dyDescent="0.35">
      <c r="A14" s="102"/>
      <c r="B14" s="104"/>
      <c r="C14" s="62" t="str">
        <f t="shared" si="1"/>
        <v>D2.7</v>
      </c>
      <c r="D14" s="67" t="s">
        <v>301</v>
      </c>
      <c r="E14" s="62"/>
      <c r="F14" s="62" t="s">
        <v>302</v>
      </c>
      <c r="G14" s="64" t="s">
        <v>9</v>
      </c>
      <c r="H14" s="64" t="s">
        <v>10</v>
      </c>
      <c r="I14" s="66" t="s">
        <v>36</v>
      </c>
    </row>
    <row r="15" spans="1:9" x14ac:dyDescent="0.35">
      <c r="A15" s="102"/>
      <c r="B15" s="104"/>
      <c r="C15" s="62" t="str">
        <f t="shared" si="1"/>
        <v>D2.8</v>
      </c>
      <c r="D15" s="67" t="s">
        <v>303</v>
      </c>
      <c r="E15" s="68"/>
      <c r="F15" s="62" t="s">
        <v>306</v>
      </c>
      <c r="G15" s="64" t="s">
        <v>304</v>
      </c>
      <c r="H15" s="64" t="s">
        <v>10</v>
      </c>
      <c r="I15" s="66" t="s">
        <v>36</v>
      </c>
    </row>
    <row r="16" spans="1:9" ht="43.5" x14ac:dyDescent="0.35">
      <c r="A16" s="102"/>
      <c r="B16" s="104"/>
      <c r="C16" s="62" t="str">
        <f t="shared" si="1"/>
        <v>D2.9</v>
      </c>
      <c r="D16" s="67" t="s">
        <v>305</v>
      </c>
      <c r="E16" s="62"/>
      <c r="F16" s="62" t="s">
        <v>307</v>
      </c>
      <c r="G16" s="64" t="s">
        <v>304</v>
      </c>
      <c r="H16" s="64" t="s">
        <v>10</v>
      </c>
      <c r="I16" s="66" t="s">
        <v>36</v>
      </c>
    </row>
  </sheetData>
  <mergeCells count="6">
    <mergeCell ref="A1:I1"/>
    <mergeCell ref="A3:B6"/>
    <mergeCell ref="A8:A16"/>
    <mergeCell ref="B8:B9"/>
    <mergeCell ref="B13:B16"/>
    <mergeCell ref="B10: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2"/>
  <sheetViews>
    <sheetView zoomScaleNormal="100" workbookViewId="0">
      <selection activeCell="A3" sqref="A3"/>
    </sheetView>
  </sheetViews>
  <sheetFormatPr baseColWidth="10" defaultRowHeight="14.5" x14ac:dyDescent="0.35"/>
  <cols>
    <col min="1" max="1" width="7.1796875" customWidth="1"/>
    <col min="2" max="2" width="126.1796875" customWidth="1"/>
  </cols>
  <sheetData>
    <row r="1" spans="2:2" x14ac:dyDescent="0.35">
      <c r="B1" s="49" t="s">
        <v>471</v>
      </c>
    </row>
    <row r="3" spans="2:2" x14ac:dyDescent="0.35">
      <c r="B3" s="15" t="str">
        <f>HYPERLINK("#"&amp;ADDRESS(ROW(A3),3,4,1,"Indicateurs_phares"),Indicateurs_phares!A3&amp;" "&amp;Indicateurs_phares!B3)</f>
        <v xml:space="preserve">IR1.1 Emissions GES au niveau national depuis 1990 </v>
      </c>
    </row>
    <row r="4" spans="2:2" x14ac:dyDescent="0.35">
      <c r="B4" s="15" t="str">
        <f>HYPERLINK("#"&amp;ADDRESS(ROW(A4),3,4,1,"Indicateurs_phares"),Indicateurs_phares!A4&amp;" "&amp;Indicateurs_phares!B4)</f>
        <v>IR1.2 Empreinte carbone de la France et de ses habitants depuis 1990</v>
      </c>
    </row>
    <row r="5" spans="2:2" x14ac:dyDescent="0.35">
      <c r="B5" s="15" t="str">
        <f>HYPERLINK("#"&amp;ADDRESS(ROW(A5),3,4,1,"Indicateurs_phares"),Indicateurs_phares!A5&amp;" "&amp;Indicateurs_phares!B5)</f>
        <v>IR1.3 Consommation d'énergie finale au niveau national (consommation réelle) depuis 2000</v>
      </c>
    </row>
    <row r="6" spans="2:2" x14ac:dyDescent="0.35">
      <c r="B6" s="15" t="str">
        <f>HYPERLINK("#"&amp;ADDRESS(ROW(A6),3,4,1,"Indicateurs_phares"),Indicateurs_phares!A6&amp;" "&amp;Indicateurs_phares!B6)</f>
        <v>IR1.4 Consommation d'énergie primaire (histogramme cumulé différenciant énergie fossile et bas-carbone) depuis 2000</v>
      </c>
    </row>
    <row r="7" spans="2:2" x14ac:dyDescent="0.35">
      <c r="B7" s="15" t="str">
        <f>HYPERLINK("#"&amp;ADDRESS(ROW(A7),3,4,1,"Indicateurs_phares"),Indicateurs_phares!A7&amp;" "&amp;Indicateurs_phares!B7)</f>
        <v>IR1.5 Inténsité énergétique du PIB en énergie finale depuis 2000</v>
      </c>
    </row>
    <row r="8" spans="2:2" x14ac:dyDescent="0.35">
      <c r="B8" s="15" t="str">
        <f>HYPERLINK("#"&amp;ADDRESS(ROW(A8),3,4,1,"Indicateurs_phares"),Indicateurs_phares!A8&amp;" "&amp;Indicateurs_phares!B8)</f>
        <v>IR1.6 Part d'énergies renouvelables dans la consommation intérieure brute</v>
      </c>
    </row>
    <row r="9" spans="2:2" x14ac:dyDescent="0.35">
      <c r="B9" s="15" t="str">
        <f>HYPERLINK("#"&amp;ADDRESS(ROW(A9),3,4,1,"Indicateurs_phares"),Indicateurs_phares!A9&amp;" "&amp;Indicateurs_phares!B9)</f>
        <v>IR1.7 Investissements annuels (publics et privés) dans la transition bas-carbone depuis 2011</v>
      </c>
    </row>
    <row r="10" spans="2:2" x14ac:dyDescent="0.35">
      <c r="B10" s="15" t="str">
        <f>HYPERLINK("#"&amp;ADDRESS(ROW(A10),3,4,1,"Indicateurs_phares"),Indicateurs_phares!A10&amp;" "&amp;Indicateurs_phares!B10)</f>
        <v xml:space="preserve">IR1.8 Evolution des dépenses publiques liés à la transition bas carbone selon le document de politique transversale (PJLF) depuis 2015 </v>
      </c>
    </row>
    <row r="11" spans="2:2" x14ac:dyDescent="0.35">
      <c r="B11" s="15" t="str">
        <f>HYPERLINK("#"&amp;ADDRESS(ROW(A11),3,4,1,"Indicateurs_phares"),Indicateurs_phares!A11&amp;" "&amp;Indicateurs_phares!B11)</f>
        <v>IR1.9 Evolution des offres d'emplois verts depuis 2008</v>
      </c>
    </row>
    <row r="12" spans="2:2" x14ac:dyDescent="0.35">
      <c r="B12" s="15" t="str">
        <f>HYPERLINK("#"&amp;ADDRESS(ROW(A12),3,4,1,"Indicateurs_phares"),Indicateurs_phares!A12&amp;" "&amp;Indicateurs_phares!B12)</f>
        <v>IR1.10 Dépendance et facture énergétique : imports nets de charbon, pétrole et gaz en volume et en euros</v>
      </c>
    </row>
    <row r="13" spans="2:2" x14ac:dyDescent="0.35">
      <c r="B13" s="15" t="str">
        <f>HYPERLINK("#"&amp;ADDRESS(ROW(A13),3,4,1,"Indicateurs_phares"),Indicateurs_phares!A13&amp;" "&amp;Indicateurs_phares!B13)</f>
        <v>IR1.11 Part des dépenses énergie (logement et transports) dans les dépenses des ménages</v>
      </c>
    </row>
    <row r="14" spans="2:2" x14ac:dyDescent="0.35">
      <c r="B14" s="15"/>
    </row>
    <row r="15" spans="2:2" x14ac:dyDescent="0.35">
      <c r="B15" s="49" t="s">
        <v>408</v>
      </c>
    </row>
    <row r="16" spans="2:2" x14ac:dyDescent="0.35">
      <c r="B16" s="15"/>
    </row>
    <row r="17" spans="2:2" x14ac:dyDescent="0.35">
      <c r="B17" s="50" t="str">
        <f>HYPERLINK("#"&amp;ADDRESS(ROW(C3),3,4,1,"Energie"),Energie!C3&amp;" "&amp;Energie!D3)</f>
        <v xml:space="preserve">E1.1 Emissions GES du secteur énergie en Mt. CO2eq depuis 1990 </v>
      </c>
    </row>
    <row r="18" spans="2:2" x14ac:dyDescent="0.35">
      <c r="B18" s="50" t="str">
        <f>HYPERLINK("#"&amp;ADDRESS(ROW(C4),3,4,1,"Energie"),Energie!C4&amp;" "&amp;Energie!D4)</f>
        <v>E1.2 Consommation primaire d'énergies fossiles depuis 1990 en différenciant charbon, gaz, pétrole (histogramme cumulé)</v>
      </c>
    </row>
    <row r="19" spans="2:2" x14ac:dyDescent="0.35">
      <c r="B19" s="50" t="str">
        <f>HYPERLINK("#"&amp;ADDRESS(ROW(C5),3,4,1,"Energie"),Energie!C5&amp;" "&amp;Energie!D5)</f>
        <v>E1.3 Production domestique d'énergie primaire en Mtep depuis 2000</v>
      </c>
    </row>
    <row r="20" spans="2:2" x14ac:dyDescent="0.35">
      <c r="B20" s="50" t="str">
        <f>HYPERLINK("#"&amp;ADDRESS(ROW(C6),3,4,1,"Energie"),Energie!C6&amp;" "&amp;Energie!D6)</f>
        <v>E1.4 Intensité carbone par vecteur énergétique (électricité, gaz, liquide, solide et chaleur) depuis 2000</v>
      </c>
    </row>
    <row r="21" spans="2:2" x14ac:dyDescent="0.35">
      <c r="B21" s="50" t="str">
        <f>HYPERLINK("#"&amp;ADDRESS(ROW(C7),3,4,1,"Energie"),Energie!C7&amp;" "&amp;Energie!D7)</f>
        <v>E1.5 Part renouvelable dans la production brute d'énergie finale (total, électricité, chaleur, transports) depuis 2000</v>
      </c>
    </row>
    <row r="22" spans="2:2" x14ac:dyDescent="0.35">
      <c r="B22" s="50" t="str">
        <f>HYPERLINK("#"&amp;ADDRESS(ROW(C8),3,4,1,"Energie"),Energie!C8&amp;" "&amp;Energie!D8)</f>
        <v>E1.6 Dépendance et facture énergétique : imports nets de charbon, pétrole et gaz en volume et en euros</v>
      </c>
    </row>
    <row r="23" spans="2:2" x14ac:dyDescent="0.35">
      <c r="B23" s="50" t="str">
        <f>HYPERLINK("#"&amp;ADDRESS(ROW(C9),3,4,1,"Energie"),Energie!C9&amp;" "&amp;Energie!D9)</f>
        <v xml:space="preserve"> </v>
      </c>
    </row>
    <row r="24" spans="2:2" x14ac:dyDescent="0.35">
      <c r="B24" s="50" t="str">
        <f>HYPERLINK("#"&amp;ADDRESS(ROW(C10),3,4,1,"Energie"),Energie!C10&amp;" "&amp;Energie!D10)</f>
        <v>E2.1 Part des énergies fossiles (pétrole, charbon, gaz) dans chaque vecteur énergétique (électricité, gaz, carburants, combustibles solides, chaleur) depuis 2000</v>
      </c>
    </row>
    <row r="25" spans="2:2" x14ac:dyDescent="0.35">
      <c r="B25" s="50" t="str">
        <f>HYPERLINK("#"&amp;ADDRESS(ROW(C11),3,4,1,"Energie"),Energie!C11&amp;" "&amp;Energie!D11)</f>
        <v>E2.2 Evolution du prix carbone : trajectoire prix de la contribution climat énergie et de l'EU ETS depuis 2010 et trajectoires indicatives d'ici 2030 (scénario AMS pour EU ETS)</v>
      </c>
    </row>
    <row r="26" spans="2:2" x14ac:dyDescent="0.35">
      <c r="B26" s="50" t="str">
        <f>HYPERLINK("#"&amp;ADDRESS(ROW(C12),3,4,1,"Energie"),Energie!C12&amp;" "&amp;Energie!D12)</f>
        <v>E2.3 Subventions (y compris niches fiscales) à la consommation d'énergies fossiles en milliards d'euros depuis 2000</v>
      </c>
    </row>
    <row r="27" spans="2:2" x14ac:dyDescent="0.35">
      <c r="B27" s="50" t="str">
        <f>HYPERLINK("#"&amp;ADDRESS(ROW(C13),3,4,1,"Energie"),Energie!C13&amp;" "&amp;Energie!D13)</f>
        <v xml:space="preserve">E2.4 Part du vecteur électricité dans l'énergie finale consommée </v>
      </c>
    </row>
    <row r="28" spans="2:2" x14ac:dyDescent="0.35">
      <c r="B28" s="50" t="str">
        <f>HYPERLINK("#"&amp;ADDRESS(ROW(C14),3,4,1,"Energie"),Energie!C14&amp;" "&amp;Energie!D14)</f>
        <v>E2.5 Développement des capacités ENR électriques par source (éolien terrestre, offshore, solaire PV, hydro, biomasse, géothermie, autres) depuis 2000</v>
      </c>
    </row>
    <row r="29" spans="2:2" x14ac:dyDescent="0.35">
      <c r="B29" s="50" t="str">
        <f>HYPERLINK("#"&amp;ADDRESS(ROW(C15),3,4,1,"Energie"),Energie!C15&amp;" "&amp;Energie!D15)</f>
        <v>E2.6 Production d'électricité renouvelable par source depuis 2000</v>
      </c>
    </row>
    <row r="30" spans="2:2" x14ac:dyDescent="0.35">
      <c r="B30" s="50" t="str">
        <f>HYPERLINK("#"&amp;ADDRESS(ROW(C16),3,4,1,"Energie"),Energie!C16&amp;" "&amp;Energie!D16)</f>
        <v>E2.7 Investissements annuels consacrés aux énergies renouvelables électriques depuis 2010</v>
      </c>
    </row>
    <row r="31" spans="2:2" x14ac:dyDescent="0.35">
      <c r="B31" s="50" t="str">
        <f>HYPERLINK("#"&amp;ADDRESS(ROW(C17),3,4,1,"Energie"),Energie!C17&amp;" "&amp;Energie!D17)</f>
        <v>E2.8 Développement des capacités d'effacement électriques depuis 2010</v>
      </c>
    </row>
    <row r="32" spans="2:2" x14ac:dyDescent="0.35">
      <c r="B32" s="50" t="str">
        <f>HYPERLINK("#"&amp;ADDRESS(ROW(C18),3,4,1,"Energie"),Energie!C18&amp;" "&amp;Energie!D18)</f>
        <v>E2.9 Evolution de la pointe hivernale maximale de consommation depuis 2000</v>
      </c>
    </row>
    <row r="33" spans="2:2" x14ac:dyDescent="0.35">
      <c r="B33" s="50" t="str">
        <f>HYPERLINK("#"&amp;ADDRESS(ROW(C19),3,4,1,"Energie"),Energie!C19&amp;" "&amp;Energie!D19)</f>
        <v>E2.10 Capacités d'interconnexion (en import et en export) depuis 2010</v>
      </c>
    </row>
    <row r="34" spans="2:2" x14ac:dyDescent="0.35">
      <c r="B34" s="50" t="str">
        <f>HYPERLINK("#"&amp;ADDRESS(ROW(C20),3,4,1,"Energie"),Energie!C20&amp;" "&amp;Energie!D20)</f>
        <v>E2.11 Capacités de stockage d'électricité au niveau national depuis 2010</v>
      </c>
    </row>
    <row r="35" spans="2:2" x14ac:dyDescent="0.35">
      <c r="B35" s="50" t="str">
        <f>HYPERLINK("#"&amp;ADDRESS(ROW(C21),3,4,1,"Energie"),Energie!C21&amp;" "&amp;Energie!D21)</f>
        <v xml:space="preserve">E2.12 Part des capacités renouvelable à production variable (éolien, solaire) sur le total de la capacité installée </v>
      </c>
    </row>
    <row r="36" spans="2:2" x14ac:dyDescent="0.35">
      <c r="B36" s="50" t="str">
        <f>HYPERLINK("#"&amp;ADDRESS(ROW(C22),3,4,1,"Energie"),Energie!C22&amp;" "&amp;Energie!D22)</f>
        <v>E2.13 Volume et part d'électricité en autoconsommation sur site</v>
      </c>
    </row>
    <row r="37" spans="2:2" x14ac:dyDescent="0.35">
      <c r="B37" s="50" t="str">
        <f>HYPERLINK("#"&amp;ADDRESS(ROW(C23),3,4,1,"Energie"),Energie!C23&amp;" "&amp;Energie!D23)</f>
        <v xml:space="preserve">E2.14 Part du nucléaire dans la production d'électricité </v>
      </c>
    </row>
    <row r="38" spans="2:2" x14ac:dyDescent="0.35">
      <c r="B38" s="50" t="str">
        <f>HYPERLINK("#"&amp;ADDRESS(ROW(C24),3,4,1,"Energie"),Energie!C24&amp;" "&amp;Energie!D24)</f>
        <v>E2.15 Capacités nucléaires installées (GW), coefficient de disponibilité et taux de charge effectif</v>
      </c>
    </row>
    <row r="39" spans="2:2" x14ac:dyDescent="0.35">
      <c r="B39" s="50" t="str">
        <f>HYPERLINK("#"&amp;ADDRESS(ROW(C25),3,4,1,"Energie"),Energie!C25&amp;" "&amp;Energie!D25)</f>
        <v>E2.16 Capacités thermiques fossiles installées (gaz, charbon, fioul)</v>
      </c>
    </row>
    <row r="40" spans="2:2" x14ac:dyDescent="0.35">
      <c r="B40" s="50" t="str">
        <f>HYPERLINK("#"&amp;ADDRESS(ROW(C26),3,4,1,"Energie"),Energie!C26&amp;" "&amp;Energie!D26)</f>
        <v xml:space="preserve">E2.17 Production de chaleur et de froid renouvelable depuis 2000 </v>
      </c>
    </row>
    <row r="41" spans="2:2" x14ac:dyDescent="0.35">
      <c r="B41" s="50" t="str">
        <f>HYPERLINK("#"&amp;ADDRESS(ROW(C27),3,4,1,"Energie"),Energie!C27&amp;" "&amp;Energie!D27)</f>
        <v>E2.18 Chaleur renouvelable et de récupération dans les réseaux de chaleur</v>
      </c>
    </row>
    <row r="42" spans="2:2" x14ac:dyDescent="0.35">
      <c r="B42" s="50" t="str">
        <f>HYPERLINK("#"&amp;ADDRESS(ROW(C28),3,4,1,"Energie"),Energie!C28&amp;" "&amp;Energie!D28)</f>
        <v>E2.19 Investissements annuels consacrés aux énergies renouvelables "chaleur" depuis 2010</v>
      </c>
    </row>
    <row r="43" spans="2:2" x14ac:dyDescent="0.35">
      <c r="B43" s="50" t="str">
        <f>HYPERLINK("#"&amp;ADDRESS(ROW(C29),3,4,1,"Energie"),Energie!C29&amp;" "&amp;Energie!D29)</f>
        <v>E2.20 Production de biogaz et part du total de gaz consommé</v>
      </c>
    </row>
    <row r="44" spans="2:2" x14ac:dyDescent="0.35">
      <c r="B44" s="50" t="str">
        <f>HYPERLINK("#"&amp;ADDRESS(ROW(C30),3,4,1,"Energie"),Energie!C30&amp;" "&amp;Energie!D30)</f>
        <v>E2.21 Biogaz injecté dans le réseau de gaz</v>
      </c>
    </row>
    <row r="45" spans="2:2" x14ac:dyDescent="0.35">
      <c r="B45" s="50" t="str">
        <f>HYPERLINK("#"&amp;ADDRESS(ROW(C31),3,4,1,"Energie"),Energie!C31&amp;" "&amp;Energie!D31)</f>
        <v xml:space="preserve">E2.22 Consommation de GNV </v>
      </c>
    </row>
    <row r="46" spans="2:2" x14ac:dyDescent="0.35">
      <c r="B46" s="50" t="str">
        <f>HYPERLINK("#"&amp;ADDRESS(ROW(C32),3,4,1,"Energie"),Energie!C32&amp;" "&amp;Energie!D32)</f>
        <v>E2.23 Production de biocarburants liquides en France</v>
      </c>
    </row>
    <row r="47" spans="2:2" x14ac:dyDescent="0.35">
      <c r="B47" s="50"/>
    </row>
    <row r="48" spans="2:2" x14ac:dyDescent="0.35">
      <c r="B48" s="49" t="s">
        <v>71</v>
      </c>
    </row>
    <row r="50" spans="2:2" x14ac:dyDescent="0.35">
      <c r="B50" s="15" t="str">
        <f>HYPERLINK("#"&amp;ADDRESS(ROW(C3),3,4,1,"Transports"),Transports!C3&amp;" "&amp;Transports!D3)</f>
        <v xml:space="preserve">T1.1 Emissions GES secteur transport en Mt. CO2eq, indiquant fret / personnes séparément (histogramme cumulé) depuis 1990 </v>
      </c>
    </row>
    <row r="51" spans="2:2" x14ac:dyDescent="0.35">
      <c r="B51" s="15" t="str">
        <f>HYPERLINK("#"&amp;ADDRESS(ROW(C4),3,4,1,"Transports"),Transports!C4&amp;" "&amp;Transports!D4)</f>
        <v>T1.2 Consommation finale d'énergie - transports (en intégrant les principales sources d'énergie : en différenciant fret / Passager depuis 2000</v>
      </c>
    </row>
    <row r="52" spans="2:2" x14ac:dyDescent="0.35">
      <c r="B52" s="15" t="str">
        <f>HYPERLINK("#"&amp;ADDRESS(ROW(C5),3,4,1,"Transports"),Transports!C5&amp;" "&amp;Transports!D5)</f>
        <v xml:space="preserve">T1.3 Evolution de la demande de transports de voyageurs et de fret depuis 2000 </v>
      </c>
    </row>
    <row r="53" spans="2:2" x14ac:dyDescent="0.35">
      <c r="B53" s="15" t="str">
        <f>HYPERLINK("#"&amp;ADDRESS(ROW(C6),3,4,1,"Transports"),Transports!C6&amp;" "&amp;Transports!D6)</f>
        <v>T1.4 Parts modales pour la mobilité des voyageurs : ( %) du routier, de l'aérien, du ferroviaire et des transports "doux" (vélo, marche) depuis 2000</v>
      </c>
    </row>
    <row r="54" spans="2:2" x14ac:dyDescent="0.35">
      <c r="B54" s="15" t="str">
        <f>HYPERLINK("#"&amp;ADDRESS(ROW(C7),3,4,1,"Transports"),Transports!C7&amp;" "&amp;Transports!D7)</f>
        <v>T1.5 Parts modales pour le fret : ( %) du routier, de l'aérien, du ferroviaire et fluvial depuis 2000</v>
      </c>
    </row>
    <row r="55" spans="2:2" x14ac:dyDescent="0.35">
      <c r="B55" s="15" t="str">
        <f>HYPERLINK("#"&amp;ADDRESS(ROW(C8),3,4,1,"Transports"),Transports!C8&amp;" "&amp;Transports!D8)</f>
        <v xml:space="preserve"> </v>
      </c>
    </row>
    <row r="56" spans="2:2" x14ac:dyDescent="0.35">
      <c r="B56" s="15" t="str">
        <f>HYPERLINK("#"&amp;ADDRESS(ROW(C9),3,4,1,"Transports"),Transports!C9&amp;" "&amp;Transports!D9)</f>
        <v>T2.1 Nombre de véhicules électriques, hybrides rechargeables et GNV mis en circulation depuis 2010 et part dans le total de véhicules vendus</v>
      </c>
    </row>
    <row r="57" spans="2:2" x14ac:dyDescent="0.35">
      <c r="B57" s="15" t="str">
        <f>HYPERLINK("#"&amp;ADDRESS(ROW(C10),3,4,1,"Transports"),Transports!C10&amp;" "&amp;Transports!D10)</f>
        <v>T2.2 Nombre de stations de recharge pour véhicules électriques depuis 2010</v>
      </c>
    </row>
    <row r="58" spans="2:2" x14ac:dyDescent="0.35">
      <c r="B58" s="15" t="str">
        <f>HYPERLINK("#"&amp;ADDRESS(ROW(C11),3,4,1,"Transports"),Transports!C11&amp;" "&amp;Transports!D11)</f>
        <v>T2.3 Nombre de stations de livraison de gaz naturel véhicule depuis 2010</v>
      </c>
    </row>
    <row r="59" spans="2:2" x14ac:dyDescent="0.35">
      <c r="B59" s="15" t="str">
        <f>HYPERLINK("#"&amp;ADDRESS(ROW(C12),3,4,1,"Transports"),Transports!C12&amp;" "&amp;Transports!D12)</f>
        <v>T2.4 La parité-prix : Prix d'achat moyen d'un véhicule électrique en comparaison avec un véhicule à combustion de même gamme</v>
      </c>
    </row>
    <row r="60" spans="2:2" x14ac:dyDescent="0.35">
      <c r="B60" s="15" t="str">
        <f>HYPERLINK("#"&amp;ADDRESS(ROW(C13),3,4,1,"Transports"),Transports!C13&amp;" "&amp;Transports!D13)</f>
        <v>T2.5 Part des biocarburants liquides et gazeux incorporées dans les carburants conventionnels</v>
      </c>
    </row>
    <row r="61" spans="2:2" x14ac:dyDescent="0.35">
      <c r="B61" s="15" t="str">
        <f>HYPERLINK("#"&amp;ADDRESS(ROW(C14),3,4,1,"Transports"),Transports!C14&amp;" "&amp;Transports!D14)</f>
        <v>T2.6 Intensité énergétique du parc existant : consommation moyenne pour 100km pour les parcs de voitures particulières, véhicules utilitaires légers et véhicules lourds, depuis 2000</v>
      </c>
    </row>
    <row r="62" spans="2:2" x14ac:dyDescent="0.35">
      <c r="B62" s="15" t="str">
        <f>HYPERLINK("#"&amp;ADDRESS(ROW(C15),3,4,1,"Transports"),Transports!C15&amp;" "&amp;Transports!D15)</f>
        <v>T2.7 Intensité énergétique des véhicules neufs : consommation moyenne des véhicules particuliers depuis 2000</v>
      </c>
    </row>
    <row r="63" spans="2:2" x14ac:dyDescent="0.35">
      <c r="B63" s="15" t="str">
        <f>HYPERLINK("#"&amp;ADDRESS(ROW(C16),3,4,1,"Transports"),Transports!C16&amp;" "&amp;Transports!D16)</f>
        <v>T2.8 Impact du bonus-malus : parts du total de des ventes de véhicules particulières  concernées respectivement par le Bonus et Malus ur le total des véhicules mis en circulation par année</v>
      </c>
    </row>
    <row r="64" spans="2:2" x14ac:dyDescent="0.35">
      <c r="B64" s="15" t="str">
        <f>HYPERLINK("#"&amp;ADDRESS(ROW(C17),3,4,1,"Transports"),Transports!C17&amp;" "&amp;Transports!D17)</f>
        <v>T2.9 Répartition modale pour les déplacements domicile-travail depuis 2000</v>
      </c>
    </row>
    <row r="65" spans="2:2" x14ac:dyDescent="0.35">
      <c r="B65" s="15" t="str">
        <f>HYPERLINK("#"&amp;ADDRESS(ROW(C18),3,4,1,"Transports"),Transports!C18&amp;" "&amp;Transports!D18)</f>
        <v>T2.10 Nombre de salariés bénéficiaires de l'indemnité kilométrique vélo depuis 2015</v>
      </c>
    </row>
    <row r="66" spans="2:2" x14ac:dyDescent="0.35">
      <c r="B66" s="15" t="str">
        <f>HYPERLINK("#"&amp;ADDRESS(ROW(C19),3,4,1,"Transports"),Transports!C19&amp;" "&amp;Transports!D19)</f>
        <v>T2.11 Nombre de stations et vélos en libre service depuis 2010</v>
      </c>
    </row>
    <row r="67" spans="2:2" x14ac:dyDescent="0.35">
      <c r="B67" s="15" t="str">
        <f>HYPERLINK("#"&amp;ADDRESS(ROW(C20),3,4,1,"Transports"),Transports!C20&amp;" "&amp;Transports!D20)</f>
        <v>T2.12 Evolution de l'offre de transports publics : Places.km dans les transports publics (urbain et TER) et km de pistes cyclables en site propre</v>
      </c>
    </row>
    <row r="68" spans="2:2" x14ac:dyDescent="0.35">
      <c r="B68" s="15" t="str">
        <f>HYPERLINK("#"&amp;ADDRESS(ROW(C21),3,4,1,"Transports"),Transports!C21&amp;" "&amp;Transports!D21)</f>
        <v>T2.13 Taux de remplissage - mobilité de personnes en véhicule particulier</v>
      </c>
    </row>
    <row r="69" spans="2:2" x14ac:dyDescent="0.35">
      <c r="B69" s="15" t="str">
        <f>HYPERLINK("#"&amp;ADDRESS(ROW(C22),3,4,1,"Transports"),Transports!C22&amp;" "&amp;Transports!D22)</f>
        <v>T2.14 Taux de remplissage - fret</v>
      </c>
    </row>
    <row r="70" spans="2:2" x14ac:dyDescent="0.35">
      <c r="B70" s="15" t="str">
        <f>HYPERLINK("#"&amp;ADDRESS(ROW(C23),3,4,1,"Transports"),Transports!C23&amp;" "&amp;Transports!D23)</f>
        <v>T2.15 Personnes.km en covoiturage</v>
      </c>
    </row>
    <row r="71" spans="2:2" x14ac:dyDescent="0.35">
      <c r="B71" s="15" t="str">
        <f>HYPERLINK("#"&amp;ADDRESS(ROW(C24),3,4,1,"Transports"),Transports!C24&amp;" "&amp;Transports!D24)</f>
        <v>T2.16 Nombre de véhicules en auto-partage public depuis 2015</v>
      </c>
    </row>
    <row r="72" spans="2:2" x14ac:dyDescent="0.35">
      <c r="B72" s="15" t="str">
        <f>HYPERLINK("#"&amp;ADDRESS(ROW(C25),3,4,1,"Transports"),Transports!C25&amp;" "&amp;Transports!D25)</f>
        <v>T2.17 Evolution de la distance moyenne domicile-travail depuis 2000</v>
      </c>
    </row>
    <row r="73" spans="2:2" x14ac:dyDescent="0.35">
      <c r="B73" s="15" t="str">
        <f>HYPERLINK("#"&amp;ADDRESS(ROW(C26),3,4,1,"Transports"),Transports!C26&amp;" "&amp;Transports!D26)</f>
        <v>T2.18 Nombre de jours télétravaillés par an (total national)</v>
      </c>
    </row>
    <row r="74" spans="2:2" x14ac:dyDescent="0.35">
      <c r="B74" s="15" t="str">
        <f>HYPERLINK("#"&amp;ADDRESS(ROW(C27),3,4,1,"Transports"),Transports!C27&amp;" "&amp;Transports!D27)</f>
        <v>T2.19 Distance moyenne de transport de marchandises en km par tonne</v>
      </c>
    </row>
    <row r="75" spans="2:2" x14ac:dyDescent="0.35">
      <c r="B75" s="15" t="str">
        <f>HYPERLINK("#"&amp;ADDRESS(ROW(C28),3,4,1,"Transports"),Transports!C28&amp;" "&amp;Transports!D28)</f>
        <v>T2.20 Mobilité liées aux loisirs : distance moyenne des déplacements pour les vacances</v>
      </c>
    </row>
    <row r="76" spans="2:2" x14ac:dyDescent="0.35">
      <c r="B76" s="15"/>
    </row>
    <row r="77" spans="2:2" x14ac:dyDescent="0.35">
      <c r="B77" s="15"/>
    </row>
    <row r="78" spans="2:2" x14ac:dyDescent="0.35">
      <c r="B78" s="49" t="s">
        <v>72</v>
      </c>
    </row>
    <row r="80" spans="2:2" x14ac:dyDescent="0.35">
      <c r="B80" s="15" t="str">
        <f>HYPERLINK("#"&amp;ADDRESS(ROW(C3),3,4,1,"Bâtiments"),Bâtiments!C3&amp;" "&amp;Bâtiments!D3)</f>
        <v xml:space="preserve">B1.1 Emissions GES secteur bâtiments en Mt. CO2eq, indiquant résidentiel/tertiaire séparément (histogramme cumulé) depuis 1990 </v>
      </c>
    </row>
    <row r="81" spans="2:2" x14ac:dyDescent="0.35">
      <c r="B81" s="15" t="str">
        <f>HYPERLINK("#"&amp;ADDRESS(ROW(C4),3,4,1,"Bâtiments"),Bâtiments!C4&amp;" "&amp;Bâtiments!D4)</f>
        <v>B1.2 Consonmmation finale d'énergie dans le résidentiel-tertiaire depuis 2000 (consommation réelle)</v>
      </c>
    </row>
    <row r="82" spans="2:2" x14ac:dyDescent="0.35">
      <c r="B82" s="15" t="str">
        <f>HYPERLINK("#"&amp;ADDRESS(ROW(C5),3,4,1,"Bâtiments"),Bâtiments!C5&amp;" "&amp;Bâtiments!D5)</f>
        <v>B1.3 Intensité carbone de la consommation d'énergie finale dans le résidentiel-tertiaire depuis 2000</v>
      </c>
    </row>
    <row r="83" spans="2:2" x14ac:dyDescent="0.35">
      <c r="B83" s="15" t="str">
        <f>HYPERLINK("#"&amp;ADDRESS(ROW(C6),3,4,1,"Bâtiments"),Bâtiments!C6&amp;" "&amp;Bâtiments!D6)</f>
        <v>B1.4 Evolution des surfaces : millions de m² dans le résidentiel et le tertiaire depuis 2000</v>
      </c>
    </row>
    <row r="84" spans="2:2" x14ac:dyDescent="0.35">
      <c r="B84" s="15" t="str">
        <f>HYPERLINK("#"&amp;ADDRESS(ROW(C7),3,4,1,"Bâtiments"),Bâtiments!C7&amp;" "&amp;Bâtiments!D7)</f>
        <v>B1.5 Consommation d'énergie par m² dans le résidentiel et le tertiaire</v>
      </c>
    </row>
    <row r="85" spans="2:2" x14ac:dyDescent="0.35">
      <c r="B85" s="15" t="str">
        <f>HYPERLINK("#"&amp;ADDRESS(ROW(C8),3,4,1,"Bâtiments"),Bâtiments!C8&amp;" "&amp;Bâtiments!D8)</f>
        <v xml:space="preserve"> </v>
      </c>
    </row>
    <row r="86" spans="2:2" x14ac:dyDescent="0.35">
      <c r="B86" s="15" t="str">
        <f>HYPERLINK("#"&amp;ADDRESS(ROW(C9),3,4,1,"Bâtiments"),Bâtiments!C9&amp;" "&amp;Bâtiments!D9)</f>
        <v>B2.1 Renouvellement du parc résidentiel (constructions neuves / démolitions par an) depuis 2000</v>
      </c>
    </row>
    <row r="87" spans="2:2" x14ac:dyDescent="0.35">
      <c r="B87" s="15" t="str">
        <f>HYPERLINK("#"&amp;ADDRESS(ROW(C10),3,4,1,"Bâtiments"),Bâtiments!C10&amp;" "&amp;Bâtiments!D10)</f>
        <v>B2.2 Labélisations BEPOS dans le neuf depuis 2007</v>
      </c>
    </row>
    <row r="88" spans="2:2" x14ac:dyDescent="0.35">
      <c r="B88" s="15" t="str">
        <f>HYPERLINK("#"&amp;ADDRESS(ROW(C11),3,4,1,"Bâtiments"),Bâtiments!C11&amp;" "&amp;Bâtiments!D11)</f>
        <v xml:space="preserve">B2.3 Emissions de GES en analyse de cycle de vie de la construction </v>
      </c>
    </row>
    <row r="89" spans="2:2" x14ac:dyDescent="0.35">
      <c r="B89" s="15" t="str">
        <f>HYPERLINK("#"&amp;ADDRESS(ROW(C12),3,4,1,"Bâtiments"),Bâtiments!C12&amp;" "&amp;Bâtiments!D12)</f>
        <v>B2.4 Développement des matériaux biosourcés - Volume de bois consommé par le secteur de la construction</v>
      </c>
    </row>
    <row r="90" spans="2:2" x14ac:dyDescent="0.35">
      <c r="B90" s="15" t="str">
        <f>HYPERLINK("#"&amp;ADDRESS(ROW(C13),3,4,1,"Bâtiments"),Bâtiments!C13&amp;" "&amp;Bâtiments!D13)</f>
        <v>B2.5 Evolution du nombre de rénovations énergétiques des logements par an depuis 2010</v>
      </c>
    </row>
    <row r="91" spans="2:2" x14ac:dyDescent="0.35">
      <c r="B91" s="15" t="str">
        <f>HYPERLINK("#"&amp;ADDRESS(ROW(C14),3,4,1,"Bâtiments"),Bâtiments!C14&amp;" "&amp;Bâtiments!D14)</f>
        <v xml:space="preserve">B2.6 Nombre de rénovations énergétiques dans le tertiaire </v>
      </c>
    </row>
    <row r="92" spans="2:2" x14ac:dyDescent="0.35">
      <c r="B92" s="15" t="str">
        <f>HYPERLINK("#"&amp;ADDRESS(ROW(C15),3,4,1,"Bâtiments"),Bâtiments!C15&amp;" "&amp;Bâtiments!D15)</f>
        <v xml:space="preserve">B2.7 Niveau de performance énergétique moyenne atteint après rénovation </v>
      </c>
    </row>
    <row r="93" spans="2:2" x14ac:dyDescent="0.35">
      <c r="B93" s="15" t="str">
        <f>HYPERLINK("#"&amp;ADDRESS(ROW(C16),3,4,1,"Bâtiments"),Bâtiments!C16&amp;" "&amp;Bâtiments!D16)</f>
        <v>B2.8 Coûts moyen de rénovation énergétique constatés</v>
      </c>
    </row>
    <row r="94" spans="2:2" x14ac:dyDescent="0.35">
      <c r="B94" s="15" t="str">
        <f>HYPERLINK("#"&amp;ADDRESS(ROW(C17),3,4,1,"Bâtiments"),Bâtiments!C17&amp;" "&amp;Bâtiments!D17)</f>
        <v>B2.9 Consommation moyenne par m² lié à l'usage "chauffage"</v>
      </c>
    </row>
    <row r="95" spans="2:2" x14ac:dyDescent="0.35">
      <c r="B95" s="15" t="str">
        <f>HYPERLINK("#"&amp;ADDRESS(ROW(C18),3,4,1,"Bâtiments"),Bâtiments!C18&amp;" "&amp;Bâtiments!D18)</f>
        <v>B2.10 Investissements dans la rénovation énergétique des logements</v>
      </c>
    </row>
    <row r="96" spans="2:2" x14ac:dyDescent="0.35">
      <c r="B96" s="15" t="str">
        <f>HYPERLINK("#"&amp;ADDRESS(ROW(C19),3,4,1,"Bâtiments"),Bâtiments!C19&amp;" "&amp;Bâtiments!D19)</f>
        <v xml:space="preserve">B2.11 Nombre d'entreprises labelisées "RGE". </v>
      </c>
    </row>
    <row r="97" spans="2:2" x14ac:dyDescent="0.35">
      <c r="B97" s="15" t="str">
        <f>HYPERLINK("#"&amp;ADDRESS(ROW(C20),3,4,1,"Bâtiments"),Bâtiments!C20&amp;" "&amp;Bâtiments!D20)</f>
        <v>B2.12 Consommation spécifique d'électricité par logement</v>
      </c>
    </row>
    <row r="98" spans="2:2" x14ac:dyDescent="0.35">
      <c r="B98" s="15" t="str">
        <f>HYPERLINK("#"&amp;ADDRESS(ROW(C21),3,4,1,"Bâtiments"),Bâtiments!C21&amp;" "&amp;Bâtiments!D21)</f>
        <v>B2.13 Evolution du mix énergétique de l'usage "chauffage" dans le résidentiel et le tertiaire par sources</v>
      </c>
    </row>
    <row r="99" spans="2:2" x14ac:dyDescent="0.35">
      <c r="B99" s="15" t="str">
        <f>HYPERLINK("#"&amp;ADDRESS(ROW(C22),3,4,1,"Bâtiments"),Bâtiments!C22&amp;" "&amp;Bâtiments!D22)</f>
        <v>B2.14 Fonds chaleur Ademe - Financements annuels depuis 2008</v>
      </c>
    </row>
    <row r="100" spans="2:2" x14ac:dyDescent="0.35">
      <c r="B100" s="15" t="str">
        <f>HYPERLINK("#"&amp;ADDRESS(ROW(C23),3,4,1,"Bâtiments"),Bâtiments!C23&amp;" "&amp;Bâtiments!D23)</f>
        <v>B2.15 Développement des réseaux de chaleur - nombre de logements connectés (en millions d'équivalents logements)</v>
      </c>
    </row>
    <row r="101" spans="2:2" x14ac:dyDescent="0.35">
      <c r="B101" s="15" t="str">
        <f>HYPERLINK("#"&amp;ADDRESS(ROW(C24),3,4,1,"Bâtiments"),Bâtiments!C24&amp;" "&amp;Bâtiments!D24)</f>
        <v>B2.16 Développement du solaire thermique en France depuis 2010 (m²)</v>
      </c>
    </row>
    <row r="102" spans="2:2" x14ac:dyDescent="0.35">
      <c r="B102" s="15" t="str">
        <f>HYPERLINK("#"&amp;ADDRESS(ROW(C25),3,4,1,"Bâtiments"),Bâtiments!C25&amp;" "&amp;Bâtiments!D25)</f>
        <v>B2.17 Population exposée à la vulnérabilité énergétique depuis 2010</v>
      </c>
    </row>
    <row r="103" spans="2:2" x14ac:dyDescent="0.35">
      <c r="B103" s="15" t="str">
        <f>HYPERLINK("#"&amp;ADDRESS(ROW(C26),3,4,1,"Bâtiments"),Bâtiments!C26&amp;" "&amp;Bâtiments!D26)</f>
        <v>B2.18 Nombre de rénovations énergétiques déclenchés par le programme "Habiter Mieux" depuis 2010</v>
      </c>
    </row>
    <row r="104" spans="2:2" x14ac:dyDescent="0.35">
      <c r="B104" s="15"/>
    </row>
    <row r="105" spans="2:2" x14ac:dyDescent="0.35">
      <c r="B105" s="15"/>
    </row>
    <row r="106" spans="2:2" x14ac:dyDescent="0.35">
      <c r="B106" s="49" t="s">
        <v>410</v>
      </c>
    </row>
    <row r="107" spans="2:2" x14ac:dyDescent="0.35">
      <c r="B107" s="15"/>
    </row>
    <row r="108" spans="2:2" x14ac:dyDescent="0.35">
      <c r="B108" s="15" t="str">
        <f>HYPERLINK("#"&amp;ADDRESS(ROW(C3),3,4,1,"Industrie"),Industrie!C3&amp;" "&amp;Industrie!D3)</f>
        <v xml:space="preserve">I1.1 Emissions GES de l'industrie en Mt. CO2eq, depuis 1990 </v>
      </c>
    </row>
    <row r="109" spans="2:2" x14ac:dyDescent="0.35">
      <c r="B109" s="15" t="str">
        <f>HYPERLINK("#"&amp;ADDRESS(ROW(C4),3,4,1,"Industrie"),Industrie!C4&amp;" "&amp;Industrie!D4)</f>
        <v xml:space="preserve">I1.2 Consonmmation finale d'énergie de l'industrie depuis 2000 </v>
      </c>
    </row>
    <row r="110" spans="2:2" x14ac:dyDescent="0.35">
      <c r="B110" s="15" t="str">
        <f>HYPERLINK("#"&amp;ADDRESS(ROW(C5),3,4,1,"Industrie"),Industrie!C5&amp;" "&amp;Industrie!D5)</f>
        <v>I1.3 Intensité carbone de la consommation d'énergie finale dans l'industrie depuis 2000</v>
      </c>
    </row>
    <row r="111" spans="2:2" x14ac:dyDescent="0.35">
      <c r="B111" s="15" t="str">
        <f>HYPERLINK("#"&amp;ADDRESS(ROW(C6),3,4,1,"Industrie"),Industrie!C6&amp;" "&amp;Industrie!D6)</f>
        <v>I1.4 Intensité énergétique de l'industrie (MWh par million d'euros de valeur ajoutée)</v>
      </c>
    </row>
    <row r="112" spans="2:2" x14ac:dyDescent="0.35">
      <c r="B112" s="15" t="str">
        <f>HYPERLINK("#"&amp;ADDRESS(ROW(C7),3,4,1,"Industrie"),Industrie!C7&amp;" "&amp;Industrie!D7)</f>
        <v>I1.5 Evolution de l'activité industrielle -  chiffre d'affaires de l'industrie</v>
      </c>
    </row>
    <row r="113" spans="2:2" x14ac:dyDescent="0.35">
      <c r="B113" s="15" t="str">
        <f>HYPERLINK("#"&amp;ADDRESS(ROW(C8),3,4,1,"Industrie"),Industrie!C8&amp;" "&amp;Industrie!D8)</f>
        <v xml:space="preserve"> </v>
      </c>
    </row>
    <row r="114" spans="2:2" x14ac:dyDescent="0.35">
      <c r="B114" s="15" t="str">
        <f>HYPERLINK("#"&amp;ADDRESS(ROW(C9),3,4,1,"Industrie"),Industrie!C9&amp;" "&amp;Industrie!D9)</f>
        <v>T2.1 Part des Investissements consacrés à l'efficacité énergétique dans l'industrie</v>
      </c>
    </row>
    <row r="115" spans="2:2" x14ac:dyDescent="0.35">
      <c r="B115" s="15" t="str">
        <f>HYPERLINK("#"&amp;ADDRESS(ROW(C10),3,4,1,"Industrie"),Industrie!C10&amp;" "&amp;Industrie!D10)</f>
        <v>T2.2 Intensité énergétique des principales activités énergo-intensives depuis 2000</v>
      </c>
    </row>
    <row r="116" spans="2:2" x14ac:dyDescent="0.35">
      <c r="B116" s="15" t="str">
        <f>HYPERLINK("#"&amp;ADDRESS(ROW(C11),3,4,1,"Industrie"),Industrie!C11&amp;" "&amp;Industrie!D11)</f>
        <v>T2.3 Consommation intérieure de matières - total et par habitant depuis 2010</v>
      </c>
    </row>
    <row r="117" spans="2:2" x14ac:dyDescent="0.35">
      <c r="B117" s="15" t="str">
        <f>HYPERLINK("#"&amp;ADDRESS(ROW(C12),3,4,1,"Industrie"),Industrie!C12&amp;" "&amp;Industrie!D12)</f>
        <v>T2.4 Chaleur fatale valorisée dans les réseaux de chaleurs depuis 2015</v>
      </c>
    </row>
    <row r="118" spans="2:2" x14ac:dyDescent="0.35">
      <c r="B118" s="15" t="str">
        <f>HYPERLINK("#"&amp;ADDRESS(ROW(C13),3,4,1,"Industrie"),Industrie!C13&amp;" "&amp;Industrie!D13)</f>
        <v>T2.5 Surface totale de solaire thermique dans l'industrie (m²) depuis 2010</v>
      </c>
    </row>
    <row r="119" spans="2:2" x14ac:dyDescent="0.35">
      <c r="B119" s="15" t="str">
        <f>HYPERLINK("#"&amp;ADDRESS(ROW(C14),3,4,1,"Industrie"),Industrie!C14&amp;" "&amp;Industrie!D14)</f>
        <v>T2.6 Autoconsommation en énergie renouvelable dans l'industrie</v>
      </c>
    </row>
    <row r="120" spans="2:2" x14ac:dyDescent="0.35">
      <c r="B120" s="15" t="str">
        <f>HYPERLINK("#"&amp;ADDRESS(ROW(C15),3,4,1,"Industrie"),Industrie!C15&amp;" "&amp;Industrie!D15)</f>
        <v xml:space="preserve">T2.7 L'hydrogène comme matière première de la chimie : volume produits depuis 2010. </v>
      </c>
    </row>
    <row r="121" spans="2:2" x14ac:dyDescent="0.35">
      <c r="B121" s="15" t="str">
        <f>HYPERLINK("#"&amp;ADDRESS(ROW(C16),3,4,1,"Industrie"),Industrie!C16&amp;" "&amp;Industrie!D16)</f>
        <v>T2.8 Evolution de la facture énergétique des industries en part de la valeur ajoutée depuis 2000</v>
      </c>
    </row>
    <row r="122" spans="2:2" x14ac:dyDescent="0.35">
      <c r="B122" s="15" t="str">
        <f>HYPERLINK("#"&amp;ADDRESS(ROW(C17),3,4,1,"Industrie"),Industrie!C17&amp;" "&amp;Industrie!D17)</f>
        <v>T2.9 Evolution du prix de l'ETS en € par tonne de CO2</v>
      </c>
    </row>
    <row r="123" spans="2:2" x14ac:dyDescent="0.35">
      <c r="B123" s="15" t="str">
        <f>HYPERLINK("#"&amp;ADDRESS(ROW(C18),3,4,1,"Industrie"),Industrie!C18&amp;" "&amp;Industrie!D18)</f>
        <v>T2.10 Part des émissions industrielles soumises à un prix carbone depuis 2005</v>
      </c>
    </row>
    <row r="124" spans="2:2" x14ac:dyDescent="0.35">
      <c r="B124" s="15"/>
    </row>
    <row r="125" spans="2:2" x14ac:dyDescent="0.35">
      <c r="B125" s="15"/>
    </row>
    <row r="126" spans="2:2" x14ac:dyDescent="0.35">
      <c r="B126" s="49" t="s">
        <v>196</v>
      </c>
    </row>
    <row r="127" spans="2:2" x14ac:dyDescent="0.35">
      <c r="B127" s="15"/>
    </row>
    <row r="128" spans="2:2" x14ac:dyDescent="0.35">
      <c r="B128" s="15" t="str">
        <f>HYPERLINK("#"&amp;ADDRESS(ROW(C3),3,4,1,"Agriculture"),Agriculture!C3&amp;" "&amp;Agriculture!D3)</f>
        <v xml:space="preserve">A1.1 Emissions GES de l'agriculture en Mt. CO2eq, depuis 1990 </v>
      </c>
    </row>
    <row r="129" spans="2:2" x14ac:dyDescent="0.35">
      <c r="B129" s="15" t="str">
        <f>HYPERLINK("#"&amp;ADDRESS(ROW(C4),3,4,1,"Agriculture"),Agriculture!C4&amp;" "&amp;Agriculture!D4)</f>
        <v xml:space="preserve">A1.2 Consommation finale d'énergie de l'agriculture depuis 2000 </v>
      </c>
    </row>
    <row r="130" spans="2:2" x14ac:dyDescent="0.35">
      <c r="B130" s="15" t="str">
        <f>HYPERLINK("#"&amp;ADDRESS(ROW(C5),3,4,1,"Agriculture"),Agriculture!C5&amp;" "&amp;Agriculture!D5)</f>
        <v xml:space="preserve">A1.3 Evolution de la surface de terres agricoles en millions d'hectares depuis 2000 </v>
      </c>
    </row>
    <row r="131" spans="2:2" x14ac:dyDescent="0.35">
      <c r="B131" s="15" t="str">
        <f>HYPERLINK("#"&amp;ADDRESS(ROW(C6),3,4,1,"Agriculture"),Agriculture!C6&amp;" "&amp;Agriculture!D6)</f>
        <v>A1.4 Production agricole en volume (millions de tonnes) et en valeur (millions d'euros)</v>
      </c>
    </row>
    <row r="132" spans="2:2" x14ac:dyDescent="0.35">
      <c r="B132" s="15" t="str">
        <f>HYPERLINK("#"&amp;ADDRESS(ROW(C7),3,4,1,"Agriculture"),Agriculture!C7&amp;" "&amp;Agriculture!D7)</f>
        <v>A1.5 Artificialisation des sols : évolution de la surface des sols artificialisés depuis 2000</v>
      </c>
    </row>
    <row r="133" spans="2:2" x14ac:dyDescent="0.35">
      <c r="B133" s="15" t="str">
        <f>HYPERLINK("#"&amp;ADDRESS(ROW(C8),3,4,1,"Agriculture"),Agriculture!C8&amp;" "&amp;Agriculture!D8)</f>
        <v xml:space="preserve"> </v>
      </c>
    </row>
    <row r="134" spans="2:2" x14ac:dyDescent="0.35">
      <c r="B134" s="15" t="str">
        <f>HYPERLINK("#"&amp;ADDRESS(ROW(C9),3,4,1,"Agriculture"),Agriculture!C9&amp;" "&amp;Agriculture!D9)</f>
        <v>A2.1 Réduction de l'usage des engrais azotés - livraisons d'engrais azotés en kt par an depuis 2000</v>
      </c>
    </row>
    <row r="135" spans="2:2" x14ac:dyDescent="0.35">
      <c r="B135" s="15" t="str">
        <f>HYPERLINK("#"&amp;ADDRESS(ROW(C10),3,4,1,"Agriculture"),Agriculture!C10&amp;" "&amp;Agriculture!D10)</f>
        <v xml:space="preserve">A2.2 Développement de la production de légumineuses  - Surface cultivée (k. ha) de légumineuses (protéagineux en grande culture) depuis 2000 </v>
      </c>
    </row>
    <row r="136" spans="2:2" x14ac:dyDescent="0.35">
      <c r="B136" s="15" t="str">
        <f>HYPERLINK("#"&amp;ADDRESS(ROW(C11),3,4,1,"Agriculture"),Agriculture!C11&amp;" "&amp;Agriculture!D11)</f>
        <v>A2.3 Part des cultures de printemps ayant été précédées par des cultures intermédiaires</v>
      </c>
    </row>
    <row r="137" spans="2:2" x14ac:dyDescent="0.35">
      <c r="B137" s="15" t="str">
        <f>HYPERLINK("#"&amp;ADDRESS(ROW(C12),3,4,1,"Agriculture"),Agriculture!C12&amp;" "&amp;Agriculture!D12)</f>
        <v>A2.4 Nombre des méthaniseurs à la ferme depuis 2010</v>
      </c>
    </row>
    <row r="138" spans="2:2" x14ac:dyDescent="0.35">
      <c r="B138" s="15" t="str">
        <f>HYPERLINK("#"&amp;ADDRESS(ROW(C13),3,4,1,"Agriculture"),Agriculture!C13&amp;" "&amp;Agriculture!D13)</f>
        <v>A2.5 Production de biogaz au niveau national depuis 2010</v>
      </c>
    </row>
    <row r="139" spans="2:2" x14ac:dyDescent="0.35">
      <c r="B139" s="15" t="str">
        <f>HYPERLINK("#"&amp;ADDRESS(ROW(C14),3,4,1,"Agriculture"),Agriculture!C14&amp;" "&amp;Agriculture!D14)</f>
        <v>A2.6 Part des déjections maîtrisables méthanisées depuis 2010</v>
      </c>
    </row>
    <row r="140" spans="2:2" x14ac:dyDescent="0.35">
      <c r="B140" s="15" t="str">
        <f>HYPERLINK("#"&amp;ADDRESS(ROW(C15),3,4,1,"Agriculture"),Agriculture!C15&amp;" "&amp;Agriculture!D15)</f>
        <v>A2.7 Production de biocarburants en France depuis 2010</v>
      </c>
    </row>
    <row r="141" spans="2:2" x14ac:dyDescent="0.35">
      <c r="B141" s="15" t="str">
        <f>HYPERLINK("#"&amp;ADDRESS(ROW(C16),3,4,1,"Agriculture"),Agriculture!C16&amp;" "&amp;Agriculture!D16)</f>
        <v>A2.8 Evolution de la surface de prairies permanentes depuis 2000</v>
      </c>
    </row>
    <row r="142" spans="2:2" x14ac:dyDescent="0.35">
      <c r="B142" s="15" t="str">
        <f>HYPERLINK("#"&amp;ADDRESS(ROW(C17),3,4,1,"Agriculture"),Agriculture!C17&amp;" "&amp;Agriculture!D17)</f>
        <v>A2.9 Evolution des surfaces en agriculture biologique (millions hectares et  % total) depuis 2000</v>
      </c>
    </row>
    <row r="143" spans="2:2" x14ac:dyDescent="0.35">
      <c r="B143" s="15" t="str">
        <f>HYPERLINK("#"&amp;ADDRESS(ROW(C18),3,4,1,"Agriculture"),Agriculture!C18&amp;" "&amp;Agriculture!D18)</f>
        <v>A2.10 Consommation de produits phytosanitaires en nombres de doses unités (NODU) à usage agricole depuis 2000 en millions d'hectares</v>
      </c>
    </row>
    <row r="144" spans="2:2" x14ac:dyDescent="0.35">
      <c r="B144" s="15" t="str">
        <f>HYPERLINK("#"&amp;ADDRESS(ROW(C19),3,4,1,"Agriculture"),Agriculture!C19&amp;" "&amp;Agriculture!D19)</f>
        <v>A2.11 Evolution du bétail - cheptel bovin depuis 2000</v>
      </c>
    </row>
    <row r="145" spans="2:2" x14ac:dyDescent="0.35">
      <c r="B145" s="15" t="str">
        <f>HYPERLINK("#"&amp;ADDRESS(ROW(C20),3,4,1,"Agriculture"),Agriculture!C20&amp;" "&amp;Agriculture!D20)</f>
        <v>A2.12 Rechercher l'autonomie protéique au niveau de l'alimentation du bétail - Importations nettes et production domestiques de tourteaux (en kT) depuis 2000</v>
      </c>
    </row>
    <row r="146" spans="2:2" x14ac:dyDescent="0.35">
      <c r="B146" s="15" t="str">
        <f>HYPERLINK("#"&amp;ADDRESS(ROW(C21),3,4,1,"Agriculture"),Agriculture!C21&amp;" "&amp;Agriculture!D21)</f>
        <v>A2.13 Intensité énergétique du secteur agricole depuis 2000</v>
      </c>
    </row>
    <row r="147" spans="2:2" x14ac:dyDescent="0.35">
      <c r="B147" s="15"/>
    </row>
    <row r="148" spans="2:2" x14ac:dyDescent="0.35">
      <c r="B148" s="15"/>
    </row>
    <row r="149" spans="2:2" x14ac:dyDescent="0.35">
      <c r="B149" s="49" t="s">
        <v>217</v>
      </c>
    </row>
    <row r="150" spans="2:2" x14ac:dyDescent="0.35">
      <c r="B150" s="15"/>
    </row>
    <row r="151" spans="2:2" x14ac:dyDescent="0.35">
      <c r="B151" s="15" t="str">
        <f>HYPERLINK("#"&amp;ADDRESS(ROW(C3),3,4,1,"Déchets"),Déchets!C3&amp;" "&amp;Déchets!D3)</f>
        <v>D1.1 Emissions GES du secteur des déchets en millions de tonnes CO2eq depuis 1990</v>
      </c>
    </row>
    <row r="152" spans="2:2" x14ac:dyDescent="0.35">
      <c r="B152" s="15" t="str">
        <f>HYPERLINK("#"&amp;ADDRESS(ROW(C4),3,4,1,"Déchets"),Déchets!C4&amp;" "&amp;Déchets!D4)</f>
        <v>D1.2 Répartition des déchets : parts mis en décharge, recyclage (valorisation matière), incinération (avec sans valorisation énergétique), gestion biologique (compostage / méthanisation) depuis 2000</v>
      </c>
    </row>
    <row r="153" spans="2:2" x14ac:dyDescent="0.35">
      <c r="B153" s="15" t="str">
        <f>HYPERLINK("#"&amp;ADDRESS(ROW(C5),3,4,1,"Déchets"),Déchets!C5&amp;" "&amp;Déchets!D5)</f>
        <v>D1.3 Volume de déchets ménagers depuis 2000</v>
      </c>
    </row>
    <row r="154" spans="2:2" x14ac:dyDescent="0.35">
      <c r="B154" s="15" t="str">
        <f>HYPERLINK("#"&amp;ADDRESS(ROW(C6),3,4,1,"Déchets"),Déchets!C6&amp;" "&amp;Déchets!D6)</f>
        <v>D1.4 Volume total de déchets (y compris construction et secteur public et déchets industriels) depuis 2000</v>
      </c>
    </row>
    <row r="155" spans="2:2" x14ac:dyDescent="0.35">
      <c r="B155" s="15" t="str">
        <f>HYPERLINK("#"&amp;ADDRESS(ROW(C7),3,4,1,"Déchets"),Déchets!C7&amp;" "&amp;Déchets!D7)</f>
        <v xml:space="preserve"> </v>
      </c>
    </row>
    <row r="156" spans="2:2" x14ac:dyDescent="0.35">
      <c r="B156" s="15" t="str">
        <f>HYPERLINK("#"&amp;ADDRESS(ROW(C8),3,4,1,"Déchets"),Déchets!C8&amp;" "&amp;Déchets!D8)</f>
        <v>D2.1 Production de déchets ménagers et assimilés par habitant</v>
      </c>
    </row>
    <row r="157" spans="2:2" x14ac:dyDescent="0.35">
      <c r="B157" s="15" t="str">
        <f>HYPERLINK("#"&amp;ADDRESS(ROW(C9),3,4,1,"Déchets"),Déchets!C9&amp;" "&amp;Déchets!D9)</f>
        <v>D2.2 Nombre de territoires couverts par les programmes "zéro déchets, zéro gaspillage" depuis 2014</v>
      </c>
    </row>
    <row r="158" spans="2:2" x14ac:dyDescent="0.35">
      <c r="B158" s="15" t="str">
        <f>HYPERLINK("#"&amp;ADDRESS(ROW(C10),3,4,1,"Déchets"),Déchets!C10&amp;" "&amp;Déchets!D10)</f>
        <v>D2.3 Taux de valorisation matière des déchets ménagers et assimilés (part du total) depuis 2000</v>
      </c>
    </row>
    <row r="159" spans="2:2" x14ac:dyDescent="0.35">
      <c r="B159" s="15" t="str">
        <f>HYPERLINK("#"&amp;ADDRESS(ROW(C11),3,4,1,"Déchets"),Déchets!C11&amp;" "&amp;Déchets!D11)</f>
        <v>D2.4 Taux de valorisation matière des déchets du secteur des bâtiments et travaux publics</v>
      </c>
    </row>
    <row r="160" spans="2:2" x14ac:dyDescent="0.35">
      <c r="B160" s="15" t="str">
        <f>HYPERLINK("#"&amp;ADDRESS(ROW(C12),3,4,1,"Déchets"),Déchets!C12&amp;" "&amp;Déchets!D12)</f>
        <v>D2.5 Volume de déchets incinérés sans valorisation énergétique depuis 2010</v>
      </c>
    </row>
    <row r="161" spans="2:2" x14ac:dyDescent="0.35">
      <c r="B161" s="15" t="str">
        <f>HYPERLINK("#"&amp;ADDRESS(ROW(C13),3,4,1,"Déchets"),Déchets!C13&amp;" "&amp;Déchets!D13)</f>
        <v>D2.6 Volume de déchets incinérés (avec valorisation énergétique) et énergie produite grâce à l'incinération des déchets (chaleur et électricité) depuis 2010</v>
      </c>
    </row>
    <row r="162" spans="2:2" x14ac:dyDescent="0.35">
      <c r="B162" s="15" t="str">
        <f>HYPERLINK("#"&amp;ADDRESS(ROW(C14),3,4,1,"Déchets"),Déchets!C14&amp;" "&amp;Déchets!D14)</f>
        <v>D2.7 Taux de valorisation du biogaz capté dans les installations de stockage de déchets non dangereux (volume et part du total des émissions de biogaz des ISDND)</v>
      </c>
    </row>
    <row r="163" spans="2:2" x14ac:dyDescent="0.35">
      <c r="B163" s="15" t="str">
        <f>HYPERLINK("#"&amp;ADDRESS(ROW(C15),3,4,1,"Déchets"),Déchets!C15&amp;" "&amp;Déchets!D15)</f>
        <v>D2.8 La production de biogaz dans les ISDND - Nombre d'installations (ISDND) disposant d'une unité de méthanisation et biogaz produit</v>
      </c>
    </row>
    <row r="164" spans="2:2" x14ac:dyDescent="0.35">
      <c r="B164" s="15" t="str">
        <f>HYPERLINK("#"&amp;ADDRESS(ROW(C16),3,4,1,"Déchets"),Déchets!C16&amp;" "&amp;Déchets!D16)</f>
        <v xml:space="preserve">D2.9 Nombre de stations d'épurations disposant d'une unité de méthanisation et biogaz produit (y compris en autoconsommation). </v>
      </c>
    </row>
    <row r="165" spans="2:2" x14ac:dyDescent="0.35">
      <c r="B165" s="15" t="str">
        <f>HYPERLINK("#"&amp;ADDRESS(ROW(C17),3,4,1,"Déchets"),Déchets!C17&amp;" "&amp;Déchets!D17)</f>
        <v>D2.10 Volume de déchets mis en décharge dans les ISDND depuis 2000</v>
      </c>
    </row>
    <row r="166" spans="2:2" x14ac:dyDescent="0.35">
      <c r="B166" s="15" t="str">
        <f>HYPERLINK("#"&amp;ADDRESS(ROW(C18),3,4,1,"Déchets"),Déchets!C18&amp;" "&amp;Déchets!D18)</f>
        <v xml:space="preserve">D2.11 Emissions de CH4 issus des décharges (ISDND) depuis 2000. </v>
      </c>
    </row>
    <row r="167" spans="2:2" x14ac:dyDescent="0.35">
      <c r="B167" s="15" t="str">
        <f>HYPERLINK("#"&amp;ADDRESS(ROW(C19),3,4,1,"Déchets"),Déchets!C19&amp;" "&amp;Déchets!D19)</f>
        <v xml:space="preserve">D2.12 Taux de captage du CH4 dans les installations de stockage de déchets non dangereux </v>
      </c>
    </row>
    <row r="168" spans="2:2" x14ac:dyDescent="0.35">
      <c r="B168" s="15"/>
    </row>
    <row r="169" spans="2:2" x14ac:dyDescent="0.35">
      <c r="B169" s="15"/>
    </row>
    <row r="170" spans="2:2" x14ac:dyDescent="0.35">
      <c r="B170" s="49" t="s">
        <v>411</v>
      </c>
    </row>
    <row r="171" spans="2:2" x14ac:dyDescent="0.35">
      <c r="B171" s="15"/>
    </row>
    <row r="172" spans="2:2" x14ac:dyDescent="0.35">
      <c r="B172" s="15" t="str">
        <f>HYPERLINK("#"&amp;ADDRESS(ROW(C3),3,4,1,"Forets_Puits_carbone"),Forets_Puits_carbone!C3&amp;" "&amp;Forets_Puits_carbone!D3)</f>
        <v>D1.1 Evolution de la surface boisée (forêts et bosquets, haies) en France en millions de hectares depuis 1990</v>
      </c>
    </row>
    <row r="173" spans="2:2" x14ac:dyDescent="0.35">
      <c r="B173" s="15" t="str">
        <f>HYPERLINK("#"&amp;ADDRESS(ROW(C4),3,4,1,"Forets_Puits_carbone"),Forets_Puits_carbone!C4&amp;" "&amp;Forets_Puits_carbone!D4)</f>
        <v>D1.2 Evolution du puits carbone national : émissions et absorptions de GES du secteur UTCATF selon le format CCNUCC et puits carbone "net" en Mt. CO2eq</v>
      </c>
    </row>
    <row r="174" spans="2:2" x14ac:dyDescent="0.35">
      <c r="B174" s="15" t="str">
        <f>HYPERLINK("#"&amp;ADDRESS(ROW(C5),3,4,1,"Forets_Puits_carbone"),Forets_Puits_carbone!C5&amp;" "&amp;Forets_Puits_carbone!D5)</f>
        <v>D1.3 Production et prélèvement de bois en France : production biologique brute, mortalité et prélèvements en millions de m3 par an</v>
      </c>
    </row>
    <row r="175" spans="2:2" x14ac:dyDescent="0.35">
      <c r="B175" s="15" t="str">
        <f>HYPERLINK("#"&amp;ADDRESS(ROW(C6),3,4,1,"Forets_Puits_carbone"),Forets_Puits_carbone!C6&amp;" "&amp;Forets_Puits_carbone!D6)</f>
        <v>D1.4 La propriété forestière - nombre de propriétés et surface cumulée par taille de forêt</v>
      </c>
    </row>
    <row r="176" spans="2:2" x14ac:dyDescent="0.35">
      <c r="B176" s="15" t="str">
        <f>HYPERLINK("#"&amp;ADDRESS(ROW(C7),3,4,1,"Forets_Puits_carbone"),Forets_Puits_carbone!C7&amp;" "&amp;Forets_Puits_carbone!D7)</f>
        <v xml:space="preserve"> </v>
      </c>
    </row>
    <row r="177" spans="2:2" x14ac:dyDescent="0.35">
      <c r="B177" s="15" t="str">
        <f>HYPERLINK("#"&amp;ADDRESS(ROW(C8),3,4,1,"Forets_Puits_carbone"),Forets_Puits_carbone!C8&amp;" "&amp;Forets_Puits_carbone!D8)</f>
        <v xml:space="preserve">D2.1 Volume de bois sur pied par hectare </v>
      </c>
    </row>
    <row r="178" spans="2:2" x14ac:dyDescent="0.35">
      <c r="B178" s="15" t="str">
        <f>HYPERLINK("#"&amp;ADDRESS(ROW(C9),3,4,1,"Forets_Puits_carbone"),Forets_Puits_carbone!C9&amp;" "&amp;Forets_Puits_carbone!D9)</f>
        <v>D2.2 Stock de carbone et puits carbone du système forestier français (biomasse aérienne et souterraine) en millions de tonnes CO2eq depuis 1990</v>
      </c>
    </row>
    <row r="179" spans="2:2" x14ac:dyDescent="0.35">
      <c r="B179" s="15" t="str">
        <f>HYPERLINK("#"&amp;ADDRESS(ROW(C10),3,4,1,"Forets_Puits_carbone"),Forets_Puits_carbone!C10&amp;" "&amp;Forets_Puits_carbone!D10)</f>
        <v>D2.3 Production de bois pour la construction (bois d'œuvre en millions de m3 par an) depuis 2000</v>
      </c>
    </row>
    <row r="180" spans="2:2" x14ac:dyDescent="0.35">
      <c r="B180" s="15" t="str">
        <f>HYPERLINK("#"&amp;ADDRESS(ROW(C11),3,4,1,"Forets_Puits_carbone"),Forets_Puits_carbone!C11&amp;" "&amp;Forets_Puits_carbone!D11)</f>
        <v>D2.4 Chiffre d'affaires annuel de la filière construction bois en France en millions d'euros depuis 2010</v>
      </c>
    </row>
    <row r="181" spans="2:2" x14ac:dyDescent="0.35">
      <c r="B181" s="15" t="str">
        <f>HYPERLINK("#"&amp;ADDRESS(ROW(C12),3,4,1,"Forets_Puits_carbone"),Forets_Puits_carbone!C12&amp;" "&amp;Forets_Puits_carbone!D12)</f>
        <v>D2.5 Part de marché de la construction bois ( % des constructions dans les maisons individuelles neuves en secteur diffus)</v>
      </c>
    </row>
    <row r="182" spans="2:2" x14ac:dyDescent="0.35">
      <c r="B182" s="15" t="str">
        <f>HYPERLINK("#"&amp;ADDRESS(ROW(C13),3,4,1,"Forets_Puits_carbone"),Forets_Puits_carbone!C13&amp;" "&amp;Forets_Puits_carbone!D13)</f>
        <v>D2.6 Production de bois-énergie en millions de m3 par an depuis 2000</v>
      </c>
    </row>
    <row r="183" spans="2:2" x14ac:dyDescent="0.35">
      <c r="B183" s="15" t="str">
        <f>HYPERLINK("#"&amp;ADDRESS(ROW(C14),3,4,1,"Forets_Puits_carbone"),Forets_Puits_carbone!C14&amp;" "&amp;Forets_Puits_carbone!D14)</f>
        <v>D2.7 Production d'énergie-primaire à partir de bois-énergie par an depuis 2000</v>
      </c>
    </row>
    <row r="184" spans="2:2" x14ac:dyDescent="0.35">
      <c r="B184" s="15" t="str">
        <f>HYPERLINK("#"&amp;ADDRESS(ROW(C15),3,4,1,"Forets_Puits_carbone"),Forets_Puits_carbone!C15&amp;" "&amp;Forets_Puits_carbone!D15)</f>
        <v>D2.8 Volume et part du bois-énergie dans la production d'électricité renouvelable</v>
      </c>
    </row>
    <row r="185" spans="2:2" x14ac:dyDescent="0.35">
      <c r="B185" s="15" t="str">
        <f>HYPERLINK("#"&amp;ADDRESS(ROW(C16),3,4,1,"Forets_Puits_carbone"),Forets_Puits_carbone!C16&amp;" "&amp;Forets_Puits_carbone!D16)</f>
        <v>D2.9 Volume et part du bois-énergie dans la production de chaleur renouvelable</v>
      </c>
    </row>
    <row r="186" spans="2:2" x14ac:dyDescent="0.35">
      <c r="B186" s="15"/>
    </row>
    <row r="187" spans="2:2" x14ac:dyDescent="0.35">
      <c r="B187" s="15"/>
    </row>
    <row r="188" spans="2:2" x14ac:dyDescent="0.35">
      <c r="B188" s="15"/>
    </row>
    <row r="189" spans="2:2" x14ac:dyDescent="0.35">
      <c r="B189" s="15"/>
    </row>
    <row r="190" spans="2:2" x14ac:dyDescent="0.35">
      <c r="B190" s="15"/>
    </row>
    <row r="191" spans="2:2" x14ac:dyDescent="0.35">
      <c r="B191" s="15"/>
    </row>
    <row r="192" spans="2:2" x14ac:dyDescent="0.35">
      <c r="B192" s="15"/>
    </row>
    <row r="193" spans="2:2" x14ac:dyDescent="0.35">
      <c r="B193" s="15"/>
    </row>
    <row r="194" spans="2:2" x14ac:dyDescent="0.35">
      <c r="B194" s="15"/>
    </row>
    <row r="195" spans="2:2" x14ac:dyDescent="0.35">
      <c r="B195" s="15"/>
    </row>
    <row r="196" spans="2:2" x14ac:dyDescent="0.35">
      <c r="B196" s="15"/>
    </row>
    <row r="197" spans="2:2" x14ac:dyDescent="0.35">
      <c r="B197" s="15"/>
    </row>
    <row r="198" spans="2:2" x14ac:dyDescent="0.35">
      <c r="B198" s="15"/>
    </row>
    <row r="199" spans="2:2" x14ac:dyDescent="0.35">
      <c r="B199" s="15"/>
    </row>
    <row r="200" spans="2:2" x14ac:dyDescent="0.35">
      <c r="B200" s="15"/>
    </row>
    <row r="201" spans="2:2" x14ac:dyDescent="0.35">
      <c r="B201" s="15"/>
    </row>
    <row r="202" spans="2:2" x14ac:dyDescent="0.35">
      <c r="B202" s="15"/>
    </row>
  </sheetData>
  <hyperlinks>
    <hyperlink ref="B48" location="Transports!B3" display="Transports!B3"/>
    <hyperlink ref="B1" location="'Indicateurs stratégiques'!A1" display="Indicateurs stratégiques"/>
    <hyperlink ref="B15" location="Energie!A1" display="Energie"/>
    <hyperlink ref="B78" location="Bâtiments!A1" display="Bâtiments"/>
    <hyperlink ref="B106" location="Industrie!A1" display="Industrie!A1"/>
    <hyperlink ref="B126" location="Agriculture!A1" display="Agriculture"/>
    <hyperlink ref="B149" location="Déchets!A1" display="Déchets!A1"/>
    <hyperlink ref="B170" location="Forets_Puits_carbone!A1" display="Forêts et puits carbon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90" zoomScaleNormal="90" workbookViewId="0">
      <pane ySplit="2" topLeftCell="A3" activePane="bottomLeft" state="frozen"/>
      <selection pane="bottomLeft" activeCell="C10" sqref="C10"/>
    </sheetView>
  </sheetViews>
  <sheetFormatPr baseColWidth="10" defaultColWidth="10.81640625" defaultRowHeight="14.5" x14ac:dyDescent="0.35"/>
  <cols>
    <col min="1" max="1" width="9.54296875" style="2" customWidth="1"/>
    <col min="2" max="2" width="52.54296875" style="3" customWidth="1"/>
    <col min="3" max="3" width="45.1796875" style="2" customWidth="1"/>
    <col min="4" max="4" width="69.453125" style="2" customWidth="1"/>
    <col min="5" max="5" width="11.54296875" style="1" customWidth="1"/>
    <col min="6" max="6" width="10.81640625" style="1"/>
    <col min="7" max="7" width="14.6328125" style="1" customWidth="1"/>
    <col min="8" max="16384" width="10.81640625" style="2"/>
  </cols>
  <sheetData>
    <row r="1" spans="1:7" ht="36.5" customHeight="1" x14ac:dyDescent="0.35">
      <c r="A1" s="69" t="s">
        <v>472</v>
      </c>
      <c r="B1" s="69"/>
      <c r="C1" s="69"/>
      <c r="D1" s="69"/>
      <c r="E1" s="69"/>
      <c r="F1" s="69"/>
      <c r="G1" s="69"/>
    </row>
    <row r="2" spans="1:7" s="14" customFormat="1" ht="26" customHeight="1" x14ac:dyDescent="0.35">
      <c r="A2" s="94" t="s">
        <v>19</v>
      </c>
      <c r="B2" s="93" t="s">
        <v>20</v>
      </c>
      <c r="C2" s="93" t="s">
        <v>0</v>
      </c>
      <c r="D2" s="93" t="s">
        <v>1</v>
      </c>
      <c r="E2" s="93" t="s">
        <v>2</v>
      </c>
      <c r="F2" s="93" t="s">
        <v>3</v>
      </c>
      <c r="G2" s="93" t="s">
        <v>4</v>
      </c>
    </row>
    <row r="3" spans="1:7" ht="43.5" x14ac:dyDescent="0.35">
      <c r="A3" s="7" t="str">
        <f>"IR1."&amp;ROW()-2</f>
        <v>IR1.1</v>
      </c>
      <c r="B3" s="61" t="s">
        <v>380</v>
      </c>
      <c r="C3" s="7" t="s">
        <v>381</v>
      </c>
      <c r="D3" s="87"/>
      <c r="E3" s="12" t="s">
        <v>394</v>
      </c>
      <c r="F3" s="12" t="s">
        <v>7</v>
      </c>
      <c r="G3" s="12" t="s">
        <v>126</v>
      </c>
    </row>
    <row r="4" spans="1:7" ht="43.5" x14ac:dyDescent="0.35">
      <c r="A4" s="4" t="str">
        <f t="shared" ref="A4:A13" si="0">"IR1."&amp;ROW()-2</f>
        <v>IR1.2</v>
      </c>
      <c r="B4" s="5" t="s">
        <v>397</v>
      </c>
      <c r="C4" s="4"/>
      <c r="D4" s="32" t="s">
        <v>393</v>
      </c>
      <c r="E4" s="6" t="s">
        <v>392</v>
      </c>
      <c r="F4" s="6" t="s">
        <v>7</v>
      </c>
      <c r="G4" s="6" t="s">
        <v>126</v>
      </c>
    </row>
    <row r="5" spans="1:7" ht="126" customHeight="1" x14ac:dyDescent="0.35">
      <c r="A5" s="7" t="str">
        <f t="shared" si="0"/>
        <v>IR1.3</v>
      </c>
      <c r="B5" s="11" t="s">
        <v>396</v>
      </c>
      <c r="C5" s="7" t="s">
        <v>382</v>
      </c>
      <c r="D5" s="87" t="s">
        <v>383</v>
      </c>
      <c r="E5" s="12" t="s">
        <v>9</v>
      </c>
      <c r="F5" s="12" t="s">
        <v>10</v>
      </c>
      <c r="G5" s="12" t="s">
        <v>8</v>
      </c>
    </row>
    <row r="6" spans="1:7" ht="43.5" x14ac:dyDescent="0.35">
      <c r="A6" s="4" t="str">
        <f t="shared" si="0"/>
        <v>IR1.4</v>
      </c>
      <c r="B6" s="5" t="s">
        <v>420</v>
      </c>
      <c r="C6" s="4" t="s">
        <v>310</v>
      </c>
      <c r="D6" s="32" t="s">
        <v>463</v>
      </c>
      <c r="E6" s="6" t="s">
        <v>9</v>
      </c>
      <c r="F6" s="6" t="s">
        <v>10</v>
      </c>
      <c r="G6" s="6" t="s">
        <v>126</v>
      </c>
    </row>
    <row r="7" spans="1:7" ht="58" x14ac:dyDescent="0.35">
      <c r="A7" s="7" t="str">
        <f t="shared" si="0"/>
        <v>IR1.5</v>
      </c>
      <c r="B7" s="11" t="s">
        <v>395</v>
      </c>
      <c r="C7" s="7"/>
      <c r="D7" s="87" t="s">
        <v>384</v>
      </c>
      <c r="E7" s="12" t="s">
        <v>399</v>
      </c>
      <c r="F7" s="12" t="s">
        <v>385</v>
      </c>
      <c r="G7" s="12" t="s">
        <v>418</v>
      </c>
    </row>
    <row r="8" spans="1:7" ht="43.5" x14ac:dyDescent="0.35">
      <c r="A8" s="4" t="str">
        <f t="shared" si="0"/>
        <v>IR1.6</v>
      </c>
      <c r="B8" s="5" t="s">
        <v>398</v>
      </c>
      <c r="C8" s="4" t="s">
        <v>386</v>
      </c>
      <c r="D8" s="32" t="s">
        <v>387</v>
      </c>
      <c r="E8" s="6" t="s">
        <v>388</v>
      </c>
      <c r="F8" s="6" t="s">
        <v>10</v>
      </c>
      <c r="G8" s="6" t="s">
        <v>319</v>
      </c>
    </row>
    <row r="9" spans="1:7" ht="29" x14ac:dyDescent="0.35">
      <c r="A9" s="7" t="str">
        <f t="shared" si="0"/>
        <v>IR1.7</v>
      </c>
      <c r="B9" s="148" t="s">
        <v>400</v>
      </c>
      <c r="C9" s="149" t="s">
        <v>389</v>
      </c>
      <c r="D9" s="149" t="s">
        <v>390</v>
      </c>
      <c r="E9" s="150" t="s">
        <v>325</v>
      </c>
      <c r="F9" s="150" t="s">
        <v>391</v>
      </c>
      <c r="G9" s="150" t="s">
        <v>8</v>
      </c>
    </row>
    <row r="10" spans="1:7" ht="58" x14ac:dyDescent="0.35">
      <c r="A10" s="4" t="str">
        <f t="shared" si="0"/>
        <v>IR1.8</v>
      </c>
      <c r="B10" s="46" t="s">
        <v>409</v>
      </c>
      <c r="C10" s="47"/>
      <c r="D10" s="47" t="s">
        <v>401</v>
      </c>
      <c r="E10" s="48" t="s">
        <v>325</v>
      </c>
      <c r="F10" s="48" t="s">
        <v>402</v>
      </c>
      <c r="G10" s="48" t="s">
        <v>8</v>
      </c>
    </row>
    <row r="11" spans="1:7" ht="29" x14ac:dyDescent="0.35">
      <c r="A11" s="7" t="str">
        <f t="shared" si="0"/>
        <v>IR1.9</v>
      </c>
      <c r="B11" s="148" t="s">
        <v>405</v>
      </c>
      <c r="C11" s="149"/>
      <c r="D11" s="149" t="s">
        <v>403</v>
      </c>
      <c r="E11" s="150" t="s">
        <v>406</v>
      </c>
      <c r="F11" s="150" t="s">
        <v>404</v>
      </c>
      <c r="G11" s="150" t="s">
        <v>126</v>
      </c>
    </row>
    <row r="12" spans="1:7" ht="29" x14ac:dyDescent="0.35">
      <c r="A12" s="56" t="str">
        <f t="shared" si="0"/>
        <v>IR1.10</v>
      </c>
      <c r="B12" s="46" t="s">
        <v>407</v>
      </c>
      <c r="C12" s="47"/>
      <c r="D12" s="47"/>
      <c r="E12" s="48" t="s">
        <v>318</v>
      </c>
      <c r="F12" s="48" t="s">
        <v>10</v>
      </c>
      <c r="G12" s="48" t="s">
        <v>319</v>
      </c>
    </row>
    <row r="13" spans="1:7" ht="72.5" x14ac:dyDescent="0.35">
      <c r="A13" s="7" t="str">
        <f t="shared" si="0"/>
        <v>IR1.11</v>
      </c>
      <c r="B13" s="148" t="s">
        <v>130</v>
      </c>
      <c r="C13" s="149"/>
      <c r="D13" s="149" t="s">
        <v>464</v>
      </c>
      <c r="E13" s="150" t="s">
        <v>17</v>
      </c>
      <c r="F13" s="150" t="s">
        <v>129</v>
      </c>
      <c r="G13" s="150" t="s">
        <v>126</v>
      </c>
    </row>
    <row r="14" spans="1:7" x14ac:dyDescent="0.35">
      <c r="A14" s="33"/>
      <c r="B14" s="34"/>
      <c r="C14" s="33"/>
      <c r="D14" s="36"/>
      <c r="E14" s="35"/>
      <c r="F14" s="35"/>
      <c r="G14" s="37"/>
    </row>
    <row r="15" spans="1:7" x14ac:dyDescent="0.35">
      <c r="A15" s="33"/>
      <c r="B15" s="34"/>
      <c r="C15" s="38"/>
      <c r="D15" s="38"/>
      <c r="E15" s="35"/>
      <c r="F15" s="35"/>
      <c r="G15" s="37"/>
    </row>
    <row r="16" spans="1:7" x14ac:dyDescent="0.35">
      <c r="A16" s="33"/>
      <c r="B16" s="34"/>
      <c r="C16" s="33"/>
      <c r="D16" s="33"/>
      <c r="E16" s="35"/>
      <c r="F16" s="35"/>
      <c r="G16" s="35"/>
    </row>
    <row r="17" spans="1:7" x14ac:dyDescent="0.35">
      <c r="A17" s="33"/>
      <c r="B17" s="34"/>
      <c r="C17" s="33"/>
      <c r="D17" s="33"/>
      <c r="E17" s="35"/>
      <c r="F17" s="35"/>
      <c r="G17" s="37"/>
    </row>
    <row r="18" spans="1:7" x14ac:dyDescent="0.35">
      <c r="A18" s="33"/>
      <c r="B18" s="34"/>
      <c r="C18" s="33"/>
      <c r="D18" s="33"/>
      <c r="E18" s="35"/>
      <c r="F18" s="35"/>
      <c r="G18" s="35"/>
    </row>
    <row r="19" spans="1:7" x14ac:dyDescent="0.35">
      <c r="A19" s="33"/>
      <c r="B19" s="34"/>
      <c r="C19" s="33"/>
      <c r="D19" s="33"/>
      <c r="E19" s="35"/>
      <c r="F19" s="35"/>
      <c r="G19" s="37"/>
    </row>
    <row r="20" spans="1:7" x14ac:dyDescent="0.35">
      <c r="A20" s="33"/>
      <c r="B20" s="34"/>
      <c r="C20" s="33"/>
      <c r="D20" s="33"/>
      <c r="E20" s="35"/>
      <c r="F20" s="35"/>
      <c r="G20" s="37"/>
    </row>
    <row r="21" spans="1:7" x14ac:dyDescent="0.35">
      <c r="A21" s="33"/>
      <c r="B21" s="39"/>
      <c r="C21" s="40"/>
      <c r="D21" s="41"/>
      <c r="E21" s="40"/>
      <c r="F21" s="42"/>
      <c r="G21" s="43"/>
    </row>
    <row r="22" spans="1:7" x14ac:dyDescent="0.35">
      <c r="A22" s="33"/>
      <c r="B22" s="39"/>
      <c r="C22" s="44"/>
      <c r="D22" s="40"/>
      <c r="E22" s="45"/>
      <c r="F22" s="42"/>
      <c r="G22" s="43"/>
    </row>
    <row r="23" spans="1:7" x14ac:dyDescent="0.35">
      <c r="A23" s="33"/>
      <c r="B23" s="39"/>
      <c r="C23" s="40"/>
      <c r="D23" s="41"/>
      <c r="E23" s="40"/>
      <c r="F23" s="42"/>
      <c r="G23" s="43"/>
    </row>
    <row r="24" spans="1:7" x14ac:dyDescent="0.35">
      <c r="A24" s="33"/>
      <c r="B24" s="34"/>
      <c r="C24" s="33"/>
      <c r="D24" s="33"/>
      <c r="E24" s="35"/>
      <c r="F24" s="35"/>
      <c r="G24" s="37"/>
    </row>
    <row r="25" spans="1:7" x14ac:dyDescent="0.35">
      <c r="A25" s="33"/>
      <c r="B25" s="34"/>
      <c r="C25" s="33"/>
      <c r="D25" s="33"/>
      <c r="E25" s="35"/>
      <c r="F25" s="35"/>
      <c r="G25" s="37"/>
    </row>
    <row r="26" spans="1:7" x14ac:dyDescent="0.35">
      <c r="A26" s="33"/>
      <c r="B26" s="34"/>
      <c r="C26" s="33"/>
      <c r="D26" s="33"/>
      <c r="E26" s="35"/>
      <c r="F26" s="35"/>
      <c r="G26" s="37"/>
    </row>
    <row r="27" spans="1:7" x14ac:dyDescent="0.35">
      <c r="A27" s="33"/>
      <c r="B27" s="34"/>
      <c r="C27" s="33"/>
      <c r="D27" s="33"/>
      <c r="E27" s="35"/>
      <c r="F27" s="35"/>
      <c r="G27" s="37"/>
    </row>
    <row r="28" spans="1:7" x14ac:dyDescent="0.35">
      <c r="A28" s="33"/>
      <c r="B28" s="34"/>
      <c r="C28" s="33"/>
      <c r="D28" s="33"/>
      <c r="E28" s="35"/>
      <c r="F28" s="35"/>
      <c r="G28" s="37"/>
    </row>
    <row r="29" spans="1:7" x14ac:dyDescent="0.35">
      <c r="A29" s="33"/>
      <c r="B29" s="34"/>
      <c r="C29" s="33"/>
      <c r="D29" s="33"/>
      <c r="E29" s="35"/>
      <c r="F29" s="35"/>
      <c r="G29" s="37"/>
    </row>
    <row r="30" spans="1:7" x14ac:dyDescent="0.35">
      <c r="A30" s="33"/>
      <c r="B30" s="39"/>
      <c r="C30" s="40"/>
      <c r="D30" s="41"/>
      <c r="E30" s="40"/>
      <c r="F30" s="42"/>
      <c r="G30" s="43"/>
    </row>
    <row r="31" spans="1:7" x14ac:dyDescent="0.35">
      <c r="A31" s="33"/>
      <c r="B31" s="39"/>
      <c r="C31" s="40"/>
      <c r="D31" s="41"/>
      <c r="E31" s="40"/>
      <c r="F31" s="42"/>
      <c r="G31" s="43"/>
    </row>
    <row r="32" spans="1:7" x14ac:dyDescent="0.35">
      <c r="A32" s="33"/>
      <c r="B32" s="39"/>
      <c r="C32" s="44"/>
      <c r="D32" s="41"/>
      <c r="E32" s="40"/>
      <c r="F32" s="42"/>
      <c r="G32" s="43"/>
    </row>
    <row r="33" spans="1:7" x14ac:dyDescent="0.35">
      <c r="A33" s="33"/>
      <c r="B33" s="39"/>
      <c r="C33" s="40"/>
      <c r="D33" s="41"/>
      <c r="E33" s="40"/>
      <c r="F33" s="42"/>
      <c r="G33" s="43"/>
    </row>
    <row r="34" spans="1:7" x14ac:dyDescent="0.35">
      <c r="A34" s="33"/>
      <c r="B34" s="39"/>
      <c r="C34" s="40"/>
      <c r="D34" s="41"/>
      <c r="E34" s="40"/>
      <c r="F34" s="42"/>
      <c r="G34" s="43"/>
    </row>
    <row r="35" spans="1:7" x14ac:dyDescent="0.35">
      <c r="A35" s="33"/>
      <c r="B35" s="39"/>
      <c r="C35" s="40"/>
      <c r="D35" s="41"/>
      <c r="E35" s="40"/>
      <c r="F35" s="42"/>
      <c r="G35" s="43"/>
    </row>
    <row r="36" spans="1:7" x14ac:dyDescent="0.35">
      <c r="A36" s="33"/>
      <c r="B36" s="39"/>
      <c r="C36" s="44"/>
      <c r="D36" s="41"/>
      <c r="E36" s="40"/>
      <c r="F36" s="42"/>
      <c r="G36" s="43"/>
    </row>
    <row r="37" spans="1:7" x14ac:dyDescent="0.35">
      <c r="A37" s="33"/>
      <c r="B37" s="34"/>
      <c r="C37" s="33"/>
      <c r="D37" s="33"/>
      <c r="E37" s="35"/>
      <c r="F37" s="35"/>
      <c r="G37" s="35"/>
    </row>
    <row r="38" spans="1:7" x14ac:dyDescent="0.35">
      <c r="A38" s="33"/>
      <c r="B38" s="34"/>
      <c r="C38" s="33"/>
      <c r="D38" s="33"/>
      <c r="E38" s="35"/>
      <c r="F38" s="35"/>
      <c r="G38" s="35"/>
    </row>
    <row r="39" spans="1:7" x14ac:dyDescent="0.35">
      <c r="A39" s="33"/>
      <c r="B39" s="34"/>
      <c r="C39" s="33"/>
      <c r="D39" s="33"/>
      <c r="E39" s="35"/>
      <c r="F39" s="35"/>
      <c r="G39" s="35"/>
    </row>
    <row r="40" spans="1:7" x14ac:dyDescent="0.35">
      <c r="A40" s="33"/>
      <c r="B40" s="34"/>
      <c r="C40" s="33"/>
      <c r="D40" s="33"/>
      <c r="E40" s="35"/>
      <c r="F40" s="35"/>
      <c r="G40" s="35"/>
    </row>
    <row r="41" spans="1:7" x14ac:dyDescent="0.35">
      <c r="A41" s="33"/>
      <c r="B41" s="34"/>
      <c r="C41" s="33"/>
      <c r="D41" s="33"/>
      <c r="E41" s="35"/>
      <c r="F41" s="35"/>
      <c r="G41" s="35"/>
    </row>
    <row r="42" spans="1:7" x14ac:dyDescent="0.35">
      <c r="A42" s="33"/>
      <c r="B42" s="34"/>
      <c r="C42" s="33"/>
      <c r="D42" s="33"/>
      <c r="E42" s="35"/>
      <c r="F42" s="35"/>
      <c r="G42" s="35"/>
    </row>
    <row r="43" spans="1:7" x14ac:dyDescent="0.35">
      <c r="A43" s="33"/>
      <c r="B43" s="34"/>
      <c r="C43" s="33"/>
      <c r="D43" s="33"/>
      <c r="E43" s="35"/>
      <c r="F43" s="35"/>
      <c r="G43" s="35"/>
    </row>
    <row r="44" spans="1:7" x14ac:dyDescent="0.35">
      <c r="A44" s="33"/>
      <c r="B44" s="34"/>
      <c r="C44" s="33"/>
      <c r="D44" s="33"/>
      <c r="E44" s="35"/>
      <c r="F44" s="35"/>
      <c r="G44" s="35"/>
    </row>
    <row r="45" spans="1:7" x14ac:dyDescent="0.35">
      <c r="A45" s="33"/>
      <c r="B45" s="34"/>
      <c r="C45" s="33"/>
      <c r="D45" s="33"/>
      <c r="E45" s="35"/>
      <c r="F45" s="35"/>
      <c r="G45" s="35"/>
    </row>
    <row r="46" spans="1:7" x14ac:dyDescent="0.35">
      <c r="A46" s="33"/>
      <c r="B46" s="34"/>
      <c r="C46" s="33"/>
      <c r="D46" s="33"/>
      <c r="E46" s="35"/>
      <c r="F46" s="35"/>
      <c r="G46" s="35"/>
    </row>
    <row r="47" spans="1:7" x14ac:dyDescent="0.35">
      <c r="A47" s="33"/>
      <c r="B47" s="34"/>
      <c r="C47" s="33"/>
      <c r="D47" s="33"/>
      <c r="E47" s="35"/>
      <c r="F47" s="35"/>
      <c r="G47" s="35"/>
    </row>
    <row r="48" spans="1:7" x14ac:dyDescent="0.35">
      <c r="A48" s="33"/>
      <c r="B48" s="34"/>
      <c r="C48" s="33"/>
      <c r="D48" s="33"/>
      <c r="E48" s="35"/>
      <c r="F48" s="35"/>
      <c r="G48" s="35"/>
    </row>
    <row r="49" spans="1:7" x14ac:dyDescent="0.35">
      <c r="A49" s="33"/>
      <c r="B49" s="34"/>
      <c r="C49" s="33"/>
      <c r="D49" s="33"/>
      <c r="E49" s="35"/>
      <c r="F49" s="35"/>
      <c r="G49" s="35"/>
    </row>
    <row r="50" spans="1:7" x14ac:dyDescent="0.35">
      <c r="A50" s="33"/>
      <c r="B50" s="34"/>
      <c r="C50" s="33"/>
      <c r="D50" s="33"/>
      <c r="E50" s="35"/>
      <c r="F50" s="35"/>
      <c r="G50" s="35"/>
    </row>
    <row r="51" spans="1:7" x14ac:dyDescent="0.35">
      <c r="A51" s="33"/>
      <c r="B51" s="34"/>
      <c r="C51" s="33"/>
      <c r="D51" s="33"/>
      <c r="E51" s="35"/>
      <c r="F51" s="35"/>
      <c r="G51" s="35"/>
    </row>
    <row r="52" spans="1:7" x14ac:dyDescent="0.35">
      <c r="A52" s="33"/>
      <c r="B52" s="34"/>
      <c r="C52" s="33"/>
      <c r="D52" s="33"/>
      <c r="E52" s="35"/>
      <c r="F52" s="35"/>
      <c r="G52" s="35"/>
    </row>
    <row r="53" spans="1:7" x14ac:dyDescent="0.35">
      <c r="A53" s="33"/>
      <c r="B53" s="34"/>
      <c r="C53" s="33"/>
      <c r="D53" s="33"/>
      <c r="E53" s="35"/>
      <c r="F53" s="35"/>
      <c r="G53" s="35"/>
    </row>
    <row r="54" spans="1:7" x14ac:dyDescent="0.35">
      <c r="A54" s="33"/>
      <c r="B54" s="34"/>
      <c r="C54" s="33"/>
      <c r="D54" s="33"/>
      <c r="E54" s="35"/>
      <c r="F54" s="35"/>
      <c r="G54" s="35"/>
    </row>
    <row r="55" spans="1:7" x14ac:dyDescent="0.35">
      <c r="A55" s="33"/>
      <c r="B55" s="34"/>
      <c r="C55" s="33"/>
      <c r="D55" s="33"/>
      <c r="E55" s="35"/>
      <c r="F55" s="35"/>
      <c r="G55" s="35"/>
    </row>
    <row r="56" spans="1:7" x14ac:dyDescent="0.35">
      <c r="A56" s="33"/>
      <c r="B56" s="34"/>
      <c r="C56" s="33"/>
      <c r="D56" s="33"/>
      <c r="E56" s="35"/>
      <c r="F56" s="35"/>
      <c r="G56" s="35"/>
    </row>
    <row r="57" spans="1:7" x14ac:dyDescent="0.35">
      <c r="A57" s="33"/>
      <c r="B57" s="34"/>
      <c r="C57" s="33"/>
      <c r="D57" s="33"/>
      <c r="E57" s="35"/>
      <c r="F57" s="35"/>
      <c r="G57" s="35"/>
    </row>
    <row r="58" spans="1:7" x14ac:dyDescent="0.35">
      <c r="A58" s="33"/>
      <c r="B58" s="34"/>
      <c r="C58" s="33"/>
      <c r="D58" s="33"/>
      <c r="E58" s="35"/>
      <c r="F58" s="35"/>
      <c r="G58" s="35"/>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2" topLeftCell="A3" activePane="bottomLeft" state="frozen"/>
      <selection pane="bottomLeft" activeCell="D22" sqref="D22"/>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45.1796875" style="2" customWidth="1"/>
    <col min="6" max="6" width="47.54296875" style="2" customWidth="1"/>
    <col min="7" max="7" width="11.54296875" style="1" customWidth="1"/>
    <col min="8" max="9" width="10.81640625" style="1"/>
    <col min="10" max="16384" width="10.81640625" style="2"/>
  </cols>
  <sheetData>
    <row r="1" spans="1:9" ht="35.5" customHeight="1" x14ac:dyDescent="0.35">
      <c r="A1" s="85" t="s">
        <v>473</v>
      </c>
      <c r="B1" s="85"/>
      <c r="C1" s="85"/>
      <c r="D1" s="85"/>
      <c r="E1" s="85"/>
      <c r="F1" s="85"/>
      <c r="G1" s="85"/>
      <c r="H1" s="85"/>
      <c r="I1" s="85"/>
    </row>
    <row r="2" spans="1:9" s="14" customFormat="1" ht="31" x14ac:dyDescent="0.35">
      <c r="A2" s="93" t="s">
        <v>69</v>
      </c>
      <c r="B2" s="93" t="s">
        <v>70</v>
      </c>
      <c r="C2" s="94" t="s">
        <v>19</v>
      </c>
      <c r="D2" s="93" t="s">
        <v>20</v>
      </c>
      <c r="E2" s="93" t="s">
        <v>0</v>
      </c>
      <c r="F2" s="93" t="s">
        <v>1</v>
      </c>
      <c r="G2" s="93" t="s">
        <v>2</v>
      </c>
      <c r="H2" s="93" t="s">
        <v>3</v>
      </c>
      <c r="I2" s="93" t="s">
        <v>4</v>
      </c>
    </row>
    <row r="3" spans="1:9" ht="29" x14ac:dyDescent="0.35">
      <c r="A3" s="145" t="s">
        <v>21</v>
      </c>
      <c r="B3" s="146"/>
      <c r="C3" s="7" t="str">
        <f>"E1."&amp;ROW()-2</f>
        <v>E1.1</v>
      </c>
      <c r="D3" s="61" t="s">
        <v>308</v>
      </c>
      <c r="E3" s="7" t="s">
        <v>309</v>
      </c>
      <c r="F3" s="7"/>
      <c r="G3" s="12" t="s">
        <v>6</v>
      </c>
      <c r="H3" s="12" t="s">
        <v>7</v>
      </c>
      <c r="I3" s="12" t="s">
        <v>8</v>
      </c>
    </row>
    <row r="4" spans="1:9" ht="29" x14ac:dyDescent="0.35">
      <c r="A4" s="107"/>
      <c r="B4" s="108"/>
      <c r="C4" s="4" t="str">
        <f t="shared" ref="C4:C8" si="0">"E1."&amp;ROW()-2</f>
        <v>E1.2</v>
      </c>
      <c r="D4" s="5" t="s">
        <v>421</v>
      </c>
      <c r="E4" s="4" t="s">
        <v>310</v>
      </c>
      <c r="F4" s="55" t="s">
        <v>422</v>
      </c>
      <c r="G4" s="6" t="s">
        <v>311</v>
      </c>
      <c r="H4" s="6" t="s">
        <v>10</v>
      </c>
      <c r="I4" s="6" t="s">
        <v>8</v>
      </c>
    </row>
    <row r="5" spans="1:9" ht="29" x14ac:dyDescent="0.35">
      <c r="A5" s="107"/>
      <c r="B5" s="108"/>
      <c r="C5" s="7" t="str">
        <f t="shared" si="0"/>
        <v>E1.3</v>
      </c>
      <c r="D5" s="11" t="s">
        <v>434</v>
      </c>
      <c r="E5" s="7"/>
      <c r="F5" s="62" t="s">
        <v>435</v>
      </c>
      <c r="G5" s="12" t="s">
        <v>9</v>
      </c>
      <c r="H5" s="12" t="s">
        <v>10</v>
      </c>
      <c r="I5" s="12" t="s">
        <v>36</v>
      </c>
    </row>
    <row r="6" spans="1:9" ht="101.5" x14ac:dyDescent="0.35">
      <c r="A6" s="107"/>
      <c r="B6" s="108"/>
      <c r="C6" s="56" t="str">
        <f t="shared" si="0"/>
        <v>E1.4</v>
      </c>
      <c r="D6" s="58" t="s">
        <v>321</v>
      </c>
      <c r="E6" s="56"/>
      <c r="F6" s="59" t="s">
        <v>436</v>
      </c>
      <c r="G6" s="60" t="s">
        <v>314</v>
      </c>
      <c r="H6" s="60" t="s">
        <v>312</v>
      </c>
      <c r="I6" s="60" t="s">
        <v>313</v>
      </c>
    </row>
    <row r="7" spans="1:9" ht="43.5" x14ac:dyDescent="0.35">
      <c r="A7" s="107"/>
      <c r="B7" s="108"/>
      <c r="C7" s="7" t="str">
        <f t="shared" si="0"/>
        <v>E1.5</v>
      </c>
      <c r="D7" s="11" t="s">
        <v>315</v>
      </c>
      <c r="E7" s="7" t="s">
        <v>316</v>
      </c>
      <c r="F7" s="147"/>
      <c r="G7" s="12" t="s">
        <v>17</v>
      </c>
      <c r="H7" s="12" t="s">
        <v>10</v>
      </c>
      <c r="I7" s="12" t="s">
        <v>317</v>
      </c>
    </row>
    <row r="8" spans="1:9" ht="29" x14ac:dyDescent="0.35">
      <c r="A8" s="109"/>
      <c r="B8" s="110"/>
      <c r="C8" s="56" t="str">
        <f t="shared" si="0"/>
        <v>E1.6</v>
      </c>
      <c r="D8" s="58" t="s">
        <v>407</v>
      </c>
      <c r="E8" s="56"/>
      <c r="F8" s="56"/>
      <c r="G8" s="60" t="s">
        <v>318</v>
      </c>
      <c r="H8" s="60" t="s">
        <v>10</v>
      </c>
      <c r="I8" s="60" t="s">
        <v>319</v>
      </c>
    </row>
    <row r="10" spans="1:9" ht="72.5" x14ac:dyDescent="0.35">
      <c r="A10" s="144" t="s">
        <v>38</v>
      </c>
      <c r="B10" s="135" t="s">
        <v>320</v>
      </c>
      <c r="C10" s="7" t="str">
        <f>"E2."&amp;ROW()-9</f>
        <v>E2.1</v>
      </c>
      <c r="D10" s="11" t="s">
        <v>326</v>
      </c>
      <c r="E10" s="7" t="s">
        <v>310</v>
      </c>
      <c r="F10" s="62" t="s">
        <v>465</v>
      </c>
      <c r="G10" s="12" t="s">
        <v>17</v>
      </c>
      <c r="H10" s="12" t="s">
        <v>312</v>
      </c>
      <c r="I10" s="13" t="s">
        <v>36</v>
      </c>
    </row>
    <row r="11" spans="1:9" ht="43.5" x14ac:dyDescent="0.35">
      <c r="A11" s="144"/>
      <c r="B11" s="135"/>
      <c r="C11" s="7" t="str">
        <f t="shared" ref="C11:C32" si="1">"E2."&amp;ROW()-9</f>
        <v>E2.2</v>
      </c>
      <c r="D11" s="11" t="s">
        <v>328</v>
      </c>
      <c r="E11" s="120" t="s">
        <v>327</v>
      </c>
      <c r="F11" s="120" t="s">
        <v>329</v>
      </c>
      <c r="G11" s="12" t="s">
        <v>330</v>
      </c>
      <c r="H11" s="12" t="s">
        <v>10</v>
      </c>
      <c r="I11" s="13" t="s">
        <v>8</v>
      </c>
    </row>
    <row r="12" spans="1:9" ht="43.5" x14ac:dyDescent="0.35">
      <c r="A12" s="144"/>
      <c r="B12" s="135"/>
      <c r="C12" s="7" t="str">
        <f t="shared" si="1"/>
        <v>E2.3</v>
      </c>
      <c r="D12" s="11" t="s">
        <v>322</v>
      </c>
      <c r="E12" s="7"/>
      <c r="F12" s="7" t="s">
        <v>323</v>
      </c>
      <c r="G12" s="12" t="s">
        <v>325</v>
      </c>
      <c r="H12" s="12" t="s">
        <v>324</v>
      </c>
      <c r="I12" s="12" t="s">
        <v>8</v>
      </c>
    </row>
    <row r="13" spans="1:9" ht="43.5" x14ac:dyDescent="0.35">
      <c r="A13" s="144"/>
      <c r="B13" s="71" t="s">
        <v>331</v>
      </c>
      <c r="C13" s="56" t="str">
        <f t="shared" si="1"/>
        <v>E2.4</v>
      </c>
      <c r="D13" s="5" t="s">
        <v>332</v>
      </c>
      <c r="E13" s="10"/>
      <c r="F13" s="4" t="s">
        <v>333</v>
      </c>
      <c r="G13" s="6" t="s">
        <v>17</v>
      </c>
      <c r="H13" s="6" t="s">
        <v>10</v>
      </c>
      <c r="I13" s="8" t="s">
        <v>36</v>
      </c>
    </row>
    <row r="14" spans="1:9" ht="29" x14ac:dyDescent="0.35">
      <c r="A14" s="144"/>
      <c r="B14" s="72"/>
      <c r="C14" s="56" t="str">
        <f t="shared" si="1"/>
        <v>E2.5</v>
      </c>
      <c r="D14" s="5" t="s">
        <v>334</v>
      </c>
      <c r="E14" s="4"/>
      <c r="F14" s="4" t="s">
        <v>336</v>
      </c>
      <c r="G14" s="6" t="s">
        <v>335</v>
      </c>
      <c r="H14" s="6" t="s">
        <v>10</v>
      </c>
      <c r="I14" s="6" t="s">
        <v>319</v>
      </c>
    </row>
    <row r="15" spans="1:9" ht="14.5" customHeight="1" x14ac:dyDescent="0.35">
      <c r="A15" s="144"/>
      <c r="B15" s="72"/>
      <c r="C15" s="56" t="str">
        <f t="shared" si="1"/>
        <v>E2.6</v>
      </c>
      <c r="D15" s="5" t="s">
        <v>337</v>
      </c>
      <c r="E15" s="4"/>
      <c r="F15" s="4"/>
      <c r="G15" s="6" t="s">
        <v>338</v>
      </c>
      <c r="H15" s="6" t="s">
        <v>10</v>
      </c>
      <c r="I15" s="8" t="s">
        <v>319</v>
      </c>
    </row>
    <row r="16" spans="1:9" ht="29" x14ac:dyDescent="0.35">
      <c r="A16" s="144"/>
      <c r="B16" s="73"/>
      <c r="C16" s="56" t="str">
        <f t="shared" si="1"/>
        <v>E2.7</v>
      </c>
      <c r="D16" s="5" t="s">
        <v>339</v>
      </c>
      <c r="E16" s="4"/>
      <c r="F16" s="4"/>
      <c r="G16" s="6" t="s">
        <v>325</v>
      </c>
      <c r="H16" s="6" t="s">
        <v>340</v>
      </c>
      <c r="I16" s="8" t="s">
        <v>36</v>
      </c>
    </row>
    <row r="17" spans="1:9" ht="14.5" customHeight="1" x14ac:dyDescent="0.35">
      <c r="A17" s="144"/>
      <c r="B17" s="117" t="s">
        <v>341</v>
      </c>
      <c r="C17" s="7" t="str">
        <f t="shared" si="1"/>
        <v>E2.8</v>
      </c>
      <c r="D17" s="17" t="s">
        <v>342</v>
      </c>
      <c r="E17" s="20" t="s">
        <v>343</v>
      </c>
      <c r="F17" s="19"/>
      <c r="G17" s="20" t="s">
        <v>335</v>
      </c>
      <c r="H17" s="21" t="s">
        <v>344</v>
      </c>
      <c r="I17" s="22" t="s">
        <v>345</v>
      </c>
    </row>
    <row r="18" spans="1:9" ht="58" x14ac:dyDescent="0.35">
      <c r="A18" s="144"/>
      <c r="B18" s="118"/>
      <c r="C18" s="7" t="str">
        <f t="shared" si="1"/>
        <v>E2.9</v>
      </c>
      <c r="D18" s="17" t="s">
        <v>346</v>
      </c>
      <c r="E18" s="18"/>
      <c r="F18" s="20" t="s">
        <v>365</v>
      </c>
      <c r="G18" s="23" t="s">
        <v>347</v>
      </c>
      <c r="H18" s="21" t="s">
        <v>348</v>
      </c>
      <c r="I18" s="22" t="s">
        <v>366</v>
      </c>
    </row>
    <row r="19" spans="1:9" ht="29" x14ac:dyDescent="0.35">
      <c r="A19" s="144"/>
      <c r="B19" s="118"/>
      <c r="C19" s="7" t="str">
        <f t="shared" si="1"/>
        <v>E2.10</v>
      </c>
      <c r="D19" s="17" t="s">
        <v>349</v>
      </c>
      <c r="E19" s="20" t="s">
        <v>350</v>
      </c>
      <c r="F19" s="19"/>
      <c r="G19" s="20" t="s">
        <v>347</v>
      </c>
      <c r="H19" s="21" t="s">
        <v>348</v>
      </c>
      <c r="I19" s="22" t="s">
        <v>345</v>
      </c>
    </row>
    <row r="20" spans="1:9" ht="72.5" x14ac:dyDescent="0.35">
      <c r="A20" s="144"/>
      <c r="B20" s="118"/>
      <c r="C20" s="7" t="str">
        <f t="shared" si="1"/>
        <v>E2.11</v>
      </c>
      <c r="D20" s="11" t="s">
        <v>351</v>
      </c>
      <c r="E20" s="7"/>
      <c r="F20" s="7" t="s">
        <v>352</v>
      </c>
      <c r="G20" s="12" t="s">
        <v>37</v>
      </c>
      <c r="H20" s="12" t="s">
        <v>37</v>
      </c>
      <c r="I20" s="13" t="s">
        <v>36</v>
      </c>
    </row>
    <row r="21" spans="1:9" ht="43.5" x14ac:dyDescent="0.35">
      <c r="A21" s="144"/>
      <c r="B21" s="118"/>
      <c r="C21" s="7" t="str">
        <f t="shared" si="1"/>
        <v>E2.12</v>
      </c>
      <c r="D21" s="11" t="s">
        <v>353</v>
      </c>
      <c r="E21" s="7"/>
      <c r="F21" s="7" t="s">
        <v>354</v>
      </c>
      <c r="G21" s="12" t="s">
        <v>17</v>
      </c>
      <c r="H21" s="12" t="s">
        <v>348</v>
      </c>
      <c r="I21" s="13" t="s">
        <v>36</v>
      </c>
    </row>
    <row r="22" spans="1:9" ht="43.5" x14ac:dyDescent="0.35">
      <c r="A22" s="144"/>
      <c r="B22" s="118"/>
      <c r="C22" s="7" t="str">
        <f t="shared" si="1"/>
        <v>E2.13</v>
      </c>
      <c r="D22" s="11" t="s">
        <v>355</v>
      </c>
      <c r="E22" s="7"/>
      <c r="F22" s="7" t="s">
        <v>356</v>
      </c>
      <c r="G22" s="12" t="s">
        <v>357</v>
      </c>
      <c r="H22" s="12" t="s">
        <v>37</v>
      </c>
      <c r="I22" s="13" t="s">
        <v>36</v>
      </c>
    </row>
    <row r="23" spans="1:9" ht="14.5" customHeight="1" x14ac:dyDescent="0.35">
      <c r="A23" s="144"/>
      <c r="B23" s="118"/>
      <c r="C23" s="7" t="str">
        <f t="shared" si="1"/>
        <v>E2.14</v>
      </c>
      <c r="D23" s="11" t="s">
        <v>367</v>
      </c>
      <c r="E23" s="7" t="s">
        <v>368</v>
      </c>
      <c r="F23" s="7"/>
      <c r="G23" s="12" t="s">
        <v>17</v>
      </c>
      <c r="H23" s="12" t="s">
        <v>344</v>
      </c>
      <c r="I23" s="13" t="s">
        <v>319</v>
      </c>
    </row>
    <row r="24" spans="1:9" ht="29" x14ac:dyDescent="0.35">
      <c r="A24" s="144"/>
      <c r="B24" s="118"/>
      <c r="C24" s="7" t="str">
        <f t="shared" si="1"/>
        <v>E2.15</v>
      </c>
      <c r="D24" s="11" t="s">
        <v>369</v>
      </c>
      <c r="E24" s="7"/>
      <c r="F24" s="7" t="s">
        <v>423</v>
      </c>
      <c r="G24" s="12" t="s">
        <v>371</v>
      </c>
      <c r="H24" s="12" t="s">
        <v>370</v>
      </c>
      <c r="I24" s="13" t="s">
        <v>36</v>
      </c>
    </row>
    <row r="25" spans="1:9" ht="29" x14ac:dyDescent="0.35">
      <c r="A25" s="144"/>
      <c r="B25" s="123"/>
      <c r="C25" s="7" t="str">
        <f t="shared" si="1"/>
        <v>E2.16</v>
      </c>
      <c r="D25" s="11" t="s">
        <v>372</v>
      </c>
      <c r="E25" s="7" t="s">
        <v>373</v>
      </c>
      <c r="F25" s="7"/>
      <c r="G25" s="12" t="s">
        <v>347</v>
      </c>
      <c r="H25" s="12" t="s">
        <v>348</v>
      </c>
      <c r="I25" s="13" t="s">
        <v>319</v>
      </c>
    </row>
    <row r="26" spans="1:9" ht="14.5" customHeight="1" x14ac:dyDescent="0.35">
      <c r="A26" s="144"/>
      <c r="B26" s="70" t="s">
        <v>358</v>
      </c>
      <c r="C26" s="4" t="str">
        <f t="shared" si="1"/>
        <v>E2.17</v>
      </c>
      <c r="D26" s="26" t="s">
        <v>363</v>
      </c>
      <c r="E26" s="29" t="s">
        <v>359</v>
      </c>
      <c r="F26" s="28"/>
      <c r="G26" s="29" t="s">
        <v>9</v>
      </c>
      <c r="H26" s="30" t="s">
        <v>10</v>
      </c>
      <c r="I26" s="31" t="s">
        <v>36</v>
      </c>
    </row>
    <row r="27" spans="1:9" ht="43.5" x14ac:dyDescent="0.35">
      <c r="A27" s="144"/>
      <c r="B27" s="70"/>
      <c r="C27" s="4" t="str">
        <f t="shared" si="1"/>
        <v>E2.18</v>
      </c>
      <c r="D27" s="26" t="s">
        <v>360</v>
      </c>
      <c r="E27" s="29" t="s">
        <v>361</v>
      </c>
      <c r="F27" s="28"/>
      <c r="G27" s="29" t="s">
        <v>9</v>
      </c>
      <c r="H27" s="30" t="s">
        <v>362</v>
      </c>
      <c r="I27" s="31" t="s">
        <v>8</v>
      </c>
    </row>
    <row r="28" spans="1:9" ht="29" x14ac:dyDescent="0.35">
      <c r="A28" s="144"/>
      <c r="B28" s="70"/>
      <c r="C28" s="4" t="str">
        <f t="shared" si="1"/>
        <v>E2.19</v>
      </c>
      <c r="D28" s="26" t="s">
        <v>364</v>
      </c>
      <c r="E28" s="27"/>
      <c r="F28" s="28"/>
      <c r="G28" s="29" t="s">
        <v>110</v>
      </c>
      <c r="H28" s="30" t="s">
        <v>340</v>
      </c>
      <c r="I28" s="31" t="s">
        <v>36</v>
      </c>
    </row>
    <row r="29" spans="1:9" ht="14.5" customHeight="1" x14ac:dyDescent="0.35">
      <c r="A29" s="144"/>
      <c r="B29" s="117" t="s">
        <v>378</v>
      </c>
      <c r="C29" s="7" t="str">
        <f t="shared" si="1"/>
        <v>E2.20</v>
      </c>
      <c r="D29" s="17" t="s">
        <v>374</v>
      </c>
      <c r="E29" s="20"/>
      <c r="F29" s="19"/>
      <c r="G29" s="20" t="s">
        <v>357</v>
      </c>
      <c r="H29" s="21" t="s">
        <v>10</v>
      </c>
      <c r="I29" s="22" t="s">
        <v>319</v>
      </c>
    </row>
    <row r="30" spans="1:9" ht="14.5" customHeight="1" x14ac:dyDescent="0.35">
      <c r="A30" s="144"/>
      <c r="B30" s="118"/>
      <c r="C30" s="7" t="str">
        <f t="shared" si="1"/>
        <v>E2.21</v>
      </c>
      <c r="D30" s="17" t="s">
        <v>375</v>
      </c>
      <c r="E30" s="20" t="s">
        <v>376</v>
      </c>
      <c r="F30" s="19"/>
      <c r="G30" s="20" t="s">
        <v>189</v>
      </c>
      <c r="H30" s="21" t="s">
        <v>10</v>
      </c>
      <c r="I30" s="22" t="s">
        <v>319</v>
      </c>
    </row>
    <row r="31" spans="1:9" ht="14.5" customHeight="1" x14ac:dyDescent="0.35">
      <c r="A31" s="144"/>
      <c r="B31" s="118"/>
      <c r="C31" s="7" t="str">
        <f t="shared" si="1"/>
        <v>E2.22</v>
      </c>
      <c r="D31" s="17" t="s">
        <v>377</v>
      </c>
      <c r="E31" s="20"/>
      <c r="F31" s="19"/>
      <c r="G31" s="20" t="s">
        <v>189</v>
      </c>
      <c r="H31" s="21" t="s">
        <v>10</v>
      </c>
      <c r="I31" s="22" t="s">
        <v>319</v>
      </c>
    </row>
    <row r="32" spans="1:9" ht="29" x14ac:dyDescent="0.35">
      <c r="A32" s="144"/>
      <c r="B32" s="123"/>
      <c r="C32" s="7" t="str">
        <f t="shared" si="1"/>
        <v>E2.23</v>
      </c>
      <c r="D32" s="17" t="s">
        <v>379</v>
      </c>
      <c r="E32" s="18"/>
      <c r="F32" s="20" t="s">
        <v>419</v>
      </c>
      <c r="G32" s="20" t="s">
        <v>190</v>
      </c>
      <c r="H32" s="21" t="s">
        <v>10</v>
      </c>
      <c r="I32" s="22" t="s">
        <v>319</v>
      </c>
    </row>
  </sheetData>
  <mergeCells count="9">
    <mergeCell ref="B26:B28"/>
    <mergeCell ref="B17:B25"/>
    <mergeCell ref="B29:B32"/>
    <mergeCell ref="A1:I1"/>
    <mergeCell ref="A3:B8"/>
    <mergeCell ref="B10:B12"/>
    <mergeCell ref="B13:B16"/>
    <mergeCell ref="A10:A29"/>
    <mergeCell ref="A30:A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abSelected="1" zoomScale="90" zoomScaleNormal="90" workbookViewId="0">
      <pane ySplit="2" topLeftCell="A11" activePane="bottomLeft" state="frozen"/>
      <selection pane="bottomLeft" activeCell="F22" sqref="F22"/>
    </sheetView>
  </sheetViews>
  <sheetFormatPr baseColWidth="10" defaultColWidth="10.81640625" defaultRowHeight="14.5" x14ac:dyDescent="0.35"/>
  <cols>
    <col min="1" max="1" width="12.81640625" style="2" customWidth="1"/>
    <col min="2" max="2" width="16.54296875" style="2" customWidth="1"/>
    <col min="3" max="3" width="9" style="2" customWidth="1"/>
    <col min="4" max="4" width="55.81640625" style="3" customWidth="1"/>
    <col min="5" max="5" width="50.453125" style="2" customWidth="1"/>
    <col min="6" max="6" width="59.1796875" style="2" customWidth="1"/>
    <col min="7" max="7" width="15.1796875" style="1" customWidth="1"/>
    <col min="8" max="9" width="10.81640625" style="1"/>
    <col min="10" max="16384" width="10.81640625" style="2"/>
  </cols>
  <sheetData>
    <row r="1" spans="1:9" ht="35.5" customHeight="1" x14ac:dyDescent="0.35">
      <c r="A1" s="69" t="s">
        <v>474</v>
      </c>
      <c r="B1" s="69"/>
      <c r="C1" s="69"/>
      <c r="D1" s="69"/>
      <c r="E1" s="69"/>
      <c r="F1" s="69"/>
      <c r="G1" s="69"/>
      <c r="H1" s="69"/>
      <c r="I1" s="69"/>
    </row>
    <row r="2" spans="1:9" s="14" customFormat="1" ht="31" x14ac:dyDescent="0.35">
      <c r="A2" s="93" t="s">
        <v>69</v>
      </c>
      <c r="B2" s="93" t="s">
        <v>70</v>
      </c>
      <c r="C2" s="94" t="s">
        <v>19</v>
      </c>
      <c r="D2" s="93" t="s">
        <v>20</v>
      </c>
      <c r="E2" s="93" t="s">
        <v>0</v>
      </c>
      <c r="F2" s="93" t="s">
        <v>1</v>
      </c>
      <c r="G2" s="93" t="s">
        <v>2</v>
      </c>
      <c r="H2" s="93" t="s">
        <v>3</v>
      </c>
      <c r="I2" s="93" t="s">
        <v>4</v>
      </c>
    </row>
    <row r="3" spans="1:9" ht="87" x14ac:dyDescent="0.35">
      <c r="A3" s="138" t="s">
        <v>21</v>
      </c>
      <c r="B3" s="101"/>
      <c r="C3" s="7" t="str">
        <f>"T1."&amp;ROW()-2</f>
        <v>T1.1</v>
      </c>
      <c r="D3" s="61" t="s">
        <v>18</v>
      </c>
      <c r="E3" s="7" t="s">
        <v>476</v>
      </c>
      <c r="F3" s="7" t="s">
        <v>477</v>
      </c>
      <c r="G3" s="12" t="s">
        <v>6</v>
      </c>
      <c r="H3" s="12" t="s">
        <v>7</v>
      </c>
      <c r="I3" s="12" t="s">
        <v>8</v>
      </c>
    </row>
    <row r="4" spans="1:9" ht="43.5" x14ac:dyDescent="0.35">
      <c r="A4" s="139"/>
      <c r="B4" s="102"/>
      <c r="C4" s="4" t="str">
        <f t="shared" ref="C4:C7" si="0">"T1."&amp;ROW()-2</f>
        <v>T1.2</v>
      </c>
      <c r="D4" s="4" t="s">
        <v>445</v>
      </c>
      <c r="E4" s="4" t="s">
        <v>452</v>
      </c>
      <c r="F4" s="4" t="s">
        <v>446</v>
      </c>
      <c r="G4" s="6" t="s">
        <v>9</v>
      </c>
      <c r="H4" s="6" t="s">
        <v>10</v>
      </c>
      <c r="I4" s="6" t="s">
        <v>8</v>
      </c>
    </row>
    <row r="5" spans="1:9" ht="58" x14ac:dyDescent="0.35">
      <c r="A5" s="139"/>
      <c r="B5" s="102"/>
      <c r="C5" s="7" t="str">
        <f t="shared" si="0"/>
        <v>T1.3</v>
      </c>
      <c r="D5" s="11" t="s">
        <v>450</v>
      </c>
      <c r="E5" s="7" t="s">
        <v>451</v>
      </c>
      <c r="F5" s="7" t="s">
        <v>11</v>
      </c>
      <c r="G5" s="12" t="s">
        <v>12</v>
      </c>
      <c r="H5" s="12" t="s">
        <v>10</v>
      </c>
      <c r="I5" s="12" t="s">
        <v>8</v>
      </c>
    </row>
    <row r="6" spans="1:9" ht="130.5" x14ac:dyDescent="0.35">
      <c r="A6" s="139"/>
      <c r="B6" s="102"/>
      <c r="C6" s="4" t="str">
        <f t="shared" si="0"/>
        <v>T1.4</v>
      </c>
      <c r="D6" s="5" t="s">
        <v>478</v>
      </c>
      <c r="E6" s="4" t="s">
        <v>449</v>
      </c>
      <c r="F6" s="4"/>
      <c r="G6" s="6" t="s">
        <v>16</v>
      </c>
      <c r="H6" s="6" t="s">
        <v>10</v>
      </c>
      <c r="I6" s="6" t="s">
        <v>126</v>
      </c>
    </row>
    <row r="7" spans="1:9" ht="29" x14ac:dyDescent="0.35">
      <c r="A7" s="140"/>
      <c r="B7" s="141"/>
      <c r="C7" s="7" t="str">
        <f t="shared" si="0"/>
        <v>T1.5</v>
      </c>
      <c r="D7" s="11" t="s">
        <v>15</v>
      </c>
      <c r="E7" s="7" t="s">
        <v>448</v>
      </c>
      <c r="F7" s="7"/>
      <c r="G7" s="12" t="s">
        <v>17</v>
      </c>
      <c r="H7" s="12" t="s">
        <v>10</v>
      </c>
      <c r="I7" s="12" t="s">
        <v>126</v>
      </c>
    </row>
    <row r="9" spans="1:9" ht="72.5" x14ac:dyDescent="0.35">
      <c r="A9" s="144" t="s">
        <v>38</v>
      </c>
      <c r="B9" s="135" t="s">
        <v>22</v>
      </c>
      <c r="C9" s="7" t="str">
        <f>"T2."&amp;ROW()-8</f>
        <v>T2.1</v>
      </c>
      <c r="D9" s="11" t="s">
        <v>437</v>
      </c>
      <c r="E9" s="7" t="s">
        <v>479</v>
      </c>
      <c r="F9" s="7" t="s">
        <v>453</v>
      </c>
      <c r="G9" s="12" t="s">
        <v>438</v>
      </c>
      <c r="H9" s="12" t="s">
        <v>33</v>
      </c>
      <c r="I9" s="12" t="s">
        <v>8</v>
      </c>
    </row>
    <row r="10" spans="1:9" ht="29" x14ac:dyDescent="0.35">
      <c r="A10" s="144"/>
      <c r="B10" s="135"/>
      <c r="C10" s="7" t="str">
        <f t="shared" ref="C10:C28" si="1">"T2."&amp;ROW()-8</f>
        <v>T2.2</v>
      </c>
      <c r="D10" s="11" t="s">
        <v>24</v>
      </c>
      <c r="E10" s="7" t="s">
        <v>31</v>
      </c>
      <c r="F10" s="7" t="s">
        <v>30</v>
      </c>
      <c r="G10" s="12" t="s">
        <v>28</v>
      </c>
      <c r="H10" s="12" t="s">
        <v>32</v>
      </c>
      <c r="I10" s="12" t="s">
        <v>8</v>
      </c>
    </row>
    <row r="11" spans="1:9" ht="29" x14ac:dyDescent="0.35">
      <c r="A11" s="144"/>
      <c r="B11" s="135"/>
      <c r="C11" s="7" t="str">
        <f t="shared" si="1"/>
        <v>T2.3</v>
      </c>
      <c r="D11" s="11" t="s">
        <v>25</v>
      </c>
      <c r="E11" s="7" t="s">
        <v>26</v>
      </c>
      <c r="F11" s="7" t="s">
        <v>27</v>
      </c>
      <c r="G11" s="12" t="s">
        <v>28</v>
      </c>
      <c r="H11" s="12" t="s">
        <v>29</v>
      </c>
      <c r="I11" s="12" t="s">
        <v>8</v>
      </c>
    </row>
    <row r="12" spans="1:9" ht="43.5" x14ac:dyDescent="0.35">
      <c r="A12" s="144"/>
      <c r="B12" s="135"/>
      <c r="C12" s="7" t="str">
        <f t="shared" si="1"/>
        <v>T2.4</v>
      </c>
      <c r="D12" s="11" t="s">
        <v>34</v>
      </c>
      <c r="E12" s="7"/>
      <c r="F12" s="7" t="s">
        <v>35</v>
      </c>
      <c r="G12" s="12" t="s">
        <v>439</v>
      </c>
      <c r="H12" s="12" t="s">
        <v>37</v>
      </c>
      <c r="I12" s="13" t="s">
        <v>36</v>
      </c>
    </row>
    <row r="13" spans="1:9" ht="58" x14ac:dyDescent="0.35">
      <c r="A13" s="144"/>
      <c r="B13" s="143"/>
      <c r="C13" s="7" t="str">
        <f t="shared" si="1"/>
        <v>T2.5</v>
      </c>
      <c r="D13" s="11" t="s">
        <v>480</v>
      </c>
      <c r="E13" s="57" t="s">
        <v>447</v>
      </c>
      <c r="F13" s="7" t="s">
        <v>481</v>
      </c>
      <c r="G13" s="12" t="s">
        <v>17</v>
      </c>
      <c r="H13" s="12" t="s">
        <v>10</v>
      </c>
      <c r="I13" s="13" t="s">
        <v>8</v>
      </c>
    </row>
    <row r="14" spans="1:9" ht="72.5" x14ac:dyDescent="0.35">
      <c r="A14" s="144"/>
      <c r="B14" s="71" t="s">
        <v>39</v>
      </c>
      <c r="C14" s="4" t="str">
        <f t="shared" si="1"/>
        <v>T2.6</v>
      </c>
      <c r="D14" s="5" t="s">
        <v>40</v>
      </c>
      <c r="E14" s="10"/>
      <c r="F14" s="4" t="s">
        <v>482</v>
      </c>
      <c r="G14" s="6" t="s">
        <v>14</v>
      </c>
      <c r="H14" s="6" t="s">
        <v>10</v>
      </c>
      <c r="I14" s="6" t="s">
        <v>8</v>
      </c>
    </row>
    <row r="15" spans="1:9" ht="29" x14ac:dyDescent="0.35">
      <c r="A15" s="144"/>
      <c r="B15" s="72"/>
      <c r="C15" s="4" t="str">
        <f t="shared" si="1"/>
        <v>T2.7</v>
      </c>
      <c r="D15" s="5" t="s">
        <v>41</v>
      </c>
      <c r="E15" s="4" t="s">
        <v>13</v>
      </c>
      <c r="F15" s="4"/>
      <c r="G15" s="6" t="s">
        <v>14</v>
      </c>
      <c r="H15" s="6" t="s">
        <v>10</v>
      </c>
      <c r="I15" s="6" t="s">
        <v>8</v>
      </c>
    </row>
    <row r="16" spans="1:9" ht="43.5" x14ac:dyDescent="0.35">
      <c r="A16" s="144"/>
      <c r="B16" s="73"/>
      <c r="C16" s="4" t="str">
        <f t="shared" si="1"/>
        <v>T2.8</v>
      </c>
      <c r="D16" s="5" t="s">
        <v>42</v>
      </c>
      <c r="E16" s="4"/>
      <c r="F16" s="4" t="s">
        <v>43</v>
      </c>
      <c r="G16" s="6" t="s">
        <v>17</v>
      </c>
      <c r="H16" s="6" t="s">
        <v>37</v>
      </c>
      <c r="I16" s="8" t="s">
        <v>36</v>
      </c>
    </row>
    <row r="17" spans="1:9" ht="43.5" x14ac:dyDescent="0.35">
      <c r="A17" s="144"/>
      <c r="B17" s="135" t="s">
        <v>44</v>
      </c>
      <c r="C17" s="7" t="str">
        <f t="shared" si="1"/>
        <v>T2.9</v>
      </c>
      <c r="D17" s="11" t="s">
        <v>45</v>
      </c>
      <c r="E17" s="7"/>
      <c r="F17" s="7" t="s">
        <v>46</v>
      </c>
      <c r="G17" s="12" t="s">
        <v>17</v>
      </c>
      <c r="H17" s="12" t="s">
        <v>10</v>
      </c>
      <c r="I17" s="13" t="s">
        <v>126</v>
      </c>
    </row>
    <row r="18" spans="1:9" ht="29" x14ac:dyDescent="0.35">
      <c r="A18" s="144"/>
      <c r="B18" s="135"/>
      <c r="C18" s="7" t="str">
        <f t="shared" si="1"/>
        <v>T2.10</v>
      </c>
      <c r="D18" s="17" t="s">
        <v>424</v>
      </c>
      <c r="E18" s="18"/>
      <c r="F18" s="19"/>
      <c r="G18" s="20" t="s">
        <v>48</v>
      </c>
      <c r="H18" s="21" t="s">
        <v>37</v>
      </c>
      <c r="I18" s="22" t="s">
        <v>36</v>
      </c>
    </row>
    <row r="19" spans="1:9" ht="29" x14ac:dyDescent="0.35">
      <c r="A19" s="144"/>
      <c r="B19" s="135"/>
      <c r="C19" s="7" t="str">
        <f t="shared" si="1"/>
        <v>T2.11</v>
      </c>
      <c r="D19" s="17" t="s">
        <v>47</v>
      </c>
      <c r="E19" s="18"/>
      <c r="F19" s="19"/>
      <c r="G19" s="23" t="s">
        <v>49</v>
      </c>
      <c r="H19" s="21" t="s">
        <v>37</v>
      </c>
      <c r="I19" s="22" t="s">
        <v>36</v>
      </c>
    </row>
    <row r="20" spans="1:9" ht="72.5" x14ac:dyDescent="0.35">
      <c r="A20" s="144"/>
      <c r="B20" s="135"/>
      <c r="C20" s="7" t="str">
        <f t="shared" si="1"/>
        <v>T2.12</v>
      </c>
      <c r="D20" s="17" t="s">
        <v>440</v>
      </c>
      <c r="E20" s="18"/>
      <c r="F20" s="20" t="s">
        <v>483</v>
      </c>
      <c r="G20" s="20" t="s">
        <v>441</v>
      </c>
      <c r="H20" s="21" t="s">
        <v>50</v>
      </c>
      <c r="I20" s="22" t="s">
        <v>36</v>
      </c>
    </row>
    <row r="21" spans="1:9" ht="43.5" x14ac:dyDescent="0.35">
      <c r="A21" s="144"/>
      <c r="B21" s="70" t="s">
        <v>51</v>
      </c>
      <c r="C21" s="16" t="str">
        <f t="shared" si="1"/>
        <v>T2.13</v>
      </c>
      <c r="D21" s="5" t="s">
        <v>54</v>
      </c>
      <c r="E21" s="4" t="s">
        <v>59</v>
      </c>
      <c r="F21" s="4" t="s">
        <v>56</v>
      </c>
      <c r="G21" s="6" t="s">
        <v>57</v>
      </c>
      <c r="H21" s="6" t="s">
        <v>10</v>
      </c>
      <c r="I21" s="8" t="s">
        <v>8</v>
      </c>
    </row>
    <row r="22" spans="1:9" ht="43.5" x14ac:dyDescent="0.35">
      <c r="A22" s="144"/>
      <c r="B22" s="70"/>
      <c r="C22" s="16" t="str">
        <f t="shared" si="1"/>
        <v>T2.14</v>
      </c>
      <c r="D22" s="5" t="s">
        <v>55</v>
      </c>
      <c r="E22" s="4" t="s">
        <v>444</v>
      </c>
      <c r="F22" s="4"/>
      <c r="G22" s="6" t="s">
        <v>58</v>
      </c>
      <c r="H22" s="6" t="s">
        <v>10</v>
      </c>
      <c r="I22" s="8" t="s">
        <v>8</v>
      </c>
    </row>
    <row r="23" spans="1:9" ht="14.5" customHeight="1" x14ac:dyDescent="0.35">
      <c r="A23" s="144"/>
      <c r="B23" s="70"/>
      <c r="C23" s="4" t="str">
        <f t="shared" si="1"/>
        <v>T2.15</v>
      </c>
      <c r="D23" s="5" t="s">
        <v>52</v>
      </c>
      <c r="E23" s="4"/>
      <c r="F23" s="4" t="s">
        <v>67</v>
      </c>
      <c r="G23" s="6" t="s">
        <v>60</v>
      </c>
      <c r="H23" s="6" t="s">
        <v>37</v>
      </c>
      <c r="I23" s="8" t="s">
        <v>36</v>
      </c>
    </row>
    <row r="24" spans="1:9" ht="29" x14ac:dyDescent="0.35">
      <c r="A24" s="144"/>
      <c r="B24" s="70"/>
      <c r="C24" s="4" t="str">
        <f t="shared" si="1"/>
        <v>T2.16</v>
      </c>
      <c r="D24" s="5" t="s">
        <v>53</v>
      </c>
      <c r="E24" s="4"/>
      <c r="F24" s="4" t="s">
        <v>67</v>
      </c>
      <c r="G24" s="6" t="s">
        <v>23</v>
      </c>
      <c r="H24" s="6" t="s">
        <v>37</v>
      </c>
      <c r="I24" s="8" t="s">
        <v>36</v>
      </c>
    </row>
    <row r="25" spans="1:9" ht="43.5" x14ac:dyDescent="0.35">
      <c r="A25" s="144"/>
      <c r="B25" s="124" t="s">
        <v>61</v>
      </c>
      <c r="C25" s="7" t="str">
        <f t="shared" si="1"/>
        <v>T2.17</v>
      </c>
      <c r="D25" s="17" t="s">
        <v>62</v>
      </c>
      <c r="E25" s="18"/>
      <c r="F25" s="19" t="s">
        <v>63</v>
      </c>
      <c r="G25" s="20" t="s">
        <v>64</v>
      </c>
      <c r="H25" s="21" t="s">
        <v>10</v>
      </c>
      <c r="I25" s="22" t="s">
        <v>36</v>
      </c>
    </row>
    <row r="26" spans="1:9" ht="14.5" customHeight="1" x14ac:dyDescent="0.35">
      <c r="A26" s="144"/>
      <c r="B26" s="125"/>
      <c r="C26" s="7" t="str">
        <f t="shared" si="1"/>
        <v>T2.18</v>
      </c>
      <c r="D26" s="17" t="s">
        <v>65</v>
      </c>
      <c r="E26" s="18" t="s">
        <v>443</v>
      </c>
      <c r="F26" s="19" t="s">
        <v>67</v>
      </c>
      <c r="G26" s="20" t="s">
        <v>66</v>
      </c>
      <c r="H26" s="21" t="s">
        <v>37</v>
      </c>
      <c r="I26" s="22" t="s">
        <v>36</v>
      </c>
    </row>
    <row r="27" spans="1:9" ht="58" x14ac:dyDescent="0.35">
      <c r="A27" s="144"/>
      <c r="B27" s="125"/>
      <c r="C27" s="7" t="str">
        <f t="shared" si="1"/>
        <v>T2.19</v>
      </c>
      <c r="D27" s="17" t="s">
        <v>68</v>
      </c>
      <c r="E27" s="18"/>
      <c r="F27" s="20" t="s">
        <v>442</v>
      </c>
      <c r="G27" s="20" t="s">
        <v>64</v>
      </c>
      <c r="H27" s="21" t="s">
        <v>37</v>
      </c>
      <c r="I27" s="22" t="s">
        <v>36</v>
      </c>
    </row>
    <row r="28" spans="1:9" ht="43.5" x14ac:dyDescent="0.35">
      <c r="A28" s="144"/>
      <c r="B28" s="125"/>
      <c r="C28" s="7" t="str">
        <f t="shared" si="1"/>
        <v>T2.20</v>
      </c>
      <c r="D28" s="17" t="s">
        <v>454</v>
      </c>
      <c r="E28" s="18"/>
      <c r="F28" s="20" t="s">
        <v>455</v>
      </c>
      <c r="G28" s="20" t="s">
        <v>64</v>
      </c>
      <c r="H28" s="21" t="s">
        <v>37</v>
      </c>
      <c r="I28" s="22" t="s">
        <v>36</v>
      </c>
    </row>
    <row r="33" spans="2:2" x14ac:dyDescent="0.35">
      <c r="B33" s="52"/>
    </row>
    <row r="34" spans="2:2" x14ac:dyDescent="0.35">
      <c r="B34" s="53"/>
    </row>
    <row r="35" spans="2:2" x14ac:dyDescent="0.35">
      <c r="B35" s="53"/>
    </row>
    <row r="36" spans="2:2" x14ac:dyDescent="0.35">
      <c r="B36" s="53"/>
    </row>
    <row r="37" spans="2:2" x14ac:dyDescent="0.35">
      <c r="B37" s="53"/>
    </row>
    <row r="38" spans="2:2" x14ac:dyDescent="0.35">
      <c r="B38" s="53"/>
    </row>
    <row r="39" spans="2:2" x14ac:dyDescent="0.35">
      <c r="B39" s="53"/>
    </row>
    <row r="40" spans="2:2" x14ac:dyDescent="0.35">
      <c r="B40" s="53"/>
    </row>
    <row r="41" spans="2:2" x14ac:dyDescent="0.35">
      <c r="B41" s="53"/>
    </row>
  </sheetData>
  <mergeCells count="8">
    <mergeCell ref="A1:I1"/>
    <mergeCell ref="B21:B24"/>
    <mergeCell ref="A3:B7"/>
    <mergeCell ref="B9:B12"/>
    <mergeCell ref="B14:B16"/>
    <mergeCell ref="B17:B20"/>
    <mergeCell ref="B25:B28"/>
    <mergeCell ref="A9:A28"/>
  </mergeCells>
  <conditionalFormatting sqref="D3">
    <cfRule type="expression" dxfId="6" priority="15">
      <formula>MOD(ROW(),2)=0</formula>
    </cfRule>
    <cfRule type="expression" dxfId="5" priority="17">
      <formula>MOD(_xludf.ROW(),2)=0</formula>
    </cfRule>
  </conditionalFormatting>
  <conditionalFormatting sqref="D3">
    <cfRule type="expression" dxfId="4" priority="16">
      <formula xml:space="preserve"> MOD(_xludf.ROW(),2)=0</formula>
    </cfRule>
  </conditionalFormatting>
  <conditionalFormatting sqref="D18:I18 D20:I20">
    <cfRule type="expression" dxfId="3" priority="12">
      <formula>MOD(ROW(),2)=0</formula>
    </cfRule>
    <cfRule type="expression" dxfId="2" priority="14">
      <formula>MOD(_xludf.ROW(),2)=0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pane ySplit="2" topLeftCell="A3" activePane="bottomLeft" state="frozen"/>
      <selection pane="bottomLeft" activeCell="D23" sqref="D23"/>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45.1796875" style="2" customWidth="1"/>
    <col min="6" max="6" width="47.54296875" style="2" customWidth="1"/>
    <col min="7" max="7" width="11.54296875" style="1" customWidth="1"/>
    <col min="8" max="9" width="10.81640625" style="1"/>
    <col min="10" max="16384" width="10.81640625" style="2"/>
  </cols>
  <sheetData>
    <row r="1" spans="1:9" s="10" customFormat="1" ht="37" customHeight="1" x14ac:dyDescent="0.35">
      <c r="A1" s="74" t="s">
        <v>72</v>
      </c>
      <c r="B1" s="74"/>
      <c r="C1" s="74"/>
      <c r="D1" s="74"/>
      <c r="E1" s="74"/>
      <c r="F1" s="74"/>
      <c r="G1" s="74"/>
      <c r="H1" s="74"/>
      <c r="I1" s="74"/>
    </row>
    <row r="2" spans="1:9" s="14" customFormat="1" ht="31" x14ac:dyDescent="0.35">
      <c r="A2" s="93" t="s">
        <v>69</v>
      </c>
      <c r="B2" s="93" t="s">
        <v>70</v>
      </c>
      <c r="C2" s="94" t="s">
        <v>19</v>
      </c>
      <c r="D2" s="93" t="s">
        <v>20</v>
      </c>
      <c r="E2" s="93" t="s">
        <v>0</v>
      </c>
      <c r="F2" s="93" t="s">
        <v>1</v>
      </c>
      <c r="G2" s="93" t="s">
        <v>2</v>
      </c>
      <c r="H2" s="93" t="s">
        <v>3</v>
      </c>
      <c r="I2" s="93" t="s">
        <v>4</v>
      </c>
    </row>
    <row r="3" spans="1:9" ht="43.5" x14ac:dyDescent="0.35">
      <c r="A3" s="138" t="s">
        <v>21</v>
      </c>
      <c r="B3" s="101"/>
      <c r="C3" s="7" t="str">
        <f>"B1."&amp;ROW()-2</f>
        <v>B1.1</v>
      </c>
      <c r="D3" s="61" t="s">
        <v>73</v>
      </c>
      <c r="E3" s="7" t="s">
        <v>74</v>
      </c>
      <c r="F3" s="7" t="s">
        <v>5</v>
      </c>
      <c r="G3" s="12" t="s">
        <v>6</v>
      </c>
      <c r="H3" s="12" t="s">
        <v>7</v>
      </c>
      <c r="I3" s="9" t="s">
        <v>8</v>
      </c>
    </row>
    <row r="4" spans="1:9" ht="43.5" x14ac:dyDescent="0.35">
      <c r="A4" s="139"/>
      <c r="B4" s="102"/>
      <c r="C4" s="4" t="str">
        <f t="shared" ref="C4:C7" si="0">"B1."&amp;ROW()-2</f>
        <v>B1.2</v>
      </c>
      <c r="D4" s="5" t="s">
        <v>75</v>
      </c>
      <c r="E4" s="4" t="s">
        <v>82</v>
      </c>
      <c r="F4" s="4" t="s">
        <v>77</v>
      </c>
      <c r="G4" s="6" t="s">
        <v>9</v>
      </c>
      <c r="H4" s="6" t="s">
        <v>76</v>
      </c>
      <c r="I4" s="6" t="s">
        <v>8</v>
      </c>
    </row>
    <row r="5" spans="1:9" ht="43.5" x14ac:dyDescent="0.35">
      <c r="A5" s="139"/>
      <c r="B5" s="102"/>
      <c r="C5" s="7" t="str">
        <f t="shared" si="0"/>
        <v>B1.3</v>
      </c>
      <c r="D5" s="11" t="s">
        <v>78</v>
      </c>
      <c r="E5" s="7"/>
      <c r="F5" s="7" t="s">
        <v>79</v>
      </c>
      <c r="G5" s="12" t="s">
        <v>80</v>
      </c>
      <c r="H5" s="12" t="s">
        <v>10</v>
      </c>
      <c r="I5" s="13" t="s">
        <v>36</v>
      </c>
    </row>
    <row r="6" spans="1:9" ht="29" x14ac:dyDescent="0.35">
      <c r="A6" s="139"/>
      <c r="B6" s="102"/>
      <c r="C6" s="4" t="str">
        <f t="shared" si="0"/>
        <v>B1.4</v>
      </c>
      <c r="D6" s="5" t="s">
        <v>81</v>
      </c>
      <c r="E6" s="4"/>
      <c r="F6" s="4"/>
      <c r="G6" s="6" t="s">
        <v>83</v>
      </c>
      <c r="H6" s="6" t="s">
        <v>85</v>
      </c>
      <c r="I6" s="8" t="s">
        <v>84</v>
      </c>
    </row>
    <row r="7" spans="1:9" ht="31.5" customHeight="1" x14ac:dyDescent="0.35">
      <c r="A7" s="140"/>
      <c r="B7" s="141"/>
      <c r="C7" s="7" t="str">
        <f t="shared" si="0"/>
        <v>B1.5</v>
      </c>
      <c r="D7" s="11" t="s">
        <v>86</v>
      </c>
      <c r="E7" s="7"/>
      <c r="F7" s="7"/>
      <c r="G7" s="12" t="s">
        <v>475</v>
      </c>
      <c r="H7" s="12" t="s">
        <v>150</v>
      </c>
      <c r="I7" s="12" t="s">
        <v>36</v>
      </c>
    </row>
    <row r="9" spans="1:9" ht="72.5" x14ac:dyDescent="0.35">
      <c r="A9" s="102" t="s">
        <v>38</v>
      </c>
      <c r="B9" s="117" t="s">
        <v>87</v>
      </c>
      <c r="C9" s="7" t="str">
        <f>"B2."&amp;ROW()-8</f>
        <v>B2.1</v>
      </c>
      <c r="D9" s="11" t="s">
        <v>89</v>
      </c>
      <c r="E9" s="7"/>
      <c r="F9" s="7" t="s">
        <v>88</v>
      </c>
      <c r="G9" s="12" t="s">
        <v>90</v>
      </c>
      <c r="H9" s="12" t="s">
        <v>37</v>
      </c>
      <c r="I9" s="13" t="s">
        <v>36</v>
      </c>
    </row>
    <row r="10" spans="1:9" ht="29" x14ac:dyDescent="0.35">
      <c r="A10" s="102"/>
      <c r="B10" s="118"/>
      <c r="C10" s="7" t="str">
        <f t="shared" ref="C10:C26" si="1">"B2."&amp;ROW()-8</f>
        <v>B2.2</v>
      </c>
      <c r="D10" s="11" t="s">
        <v>91</v>
      </c>
      <c r="E10" s="7"/>
      <c r="F10" s="7" t="s">
        <v>92</v>
      </c>
      <c r="G10" s="12" t="s">
        <v>90</v>
      </c>
      <c r="H10" s="12" t="s">
        <v>93</v>
      </c>
      <c r="I10" s="13" t="s">
        <v>84</v>
      </c>
    </row>
    <row r="11" spans="1:9" ht="29" x14ac:dyDescent="0.35">
      <c r="A11" s="102"/>
      <c r="B11" s="118"/>
      <c r="C11" s="7" t="str">
        <f t="shared" si="1"/>
        <v>B2.3</v>
      </c>
      <c r="D11" s="11" t="s">
        <v>116</v>
      </c>
      <c r="E11" s="7"/>
      <c r="F11" s="7" t="s">
        <v>117</v>
      </c>
      <c r="G11" s="12" t="s">
        <v>118</v>
      </c>
      <c r="H11" s="12" t="s">
        <v>37</v>
      </c>
      <c r="I11" s="13" t="s">
        <v>122</v>
      </c>
    </row>
    <row r="12" spans="1:9" ht="29" x14ac:dyDescent="0.35">
      <c r="A12" s="102"/>
      <c r="B12" s="123"/>
      <c r="C12" s="7" t="str">
        <f t="shared" si="1"/>
        <v>B2.4</v>
      </c>
      <c r="D12" s="11" t="s">
        <v>119</v>
      </c>
      <c r="E12" s="7"/>
      <c r="F12" s="7" t="s">
        <v>117</v>
      </c>
      <c r="G12" s="12" t="s">
        <v>120</v>
      </c>
      <c r="H12" s="12" t="s">
        <v>121</v>
      </c>
      <c r="I12" s="13" t="s">
        <v>122</v>
      </c>
    </row>
    <row r="13" spans="1:9" ht="43.5" x14ac:dyDescent="0.35">
      <c r="A13" s="102"/>
      <c r="B13" s="71" t="s">
        <v>39</v>
      </c>
      <c r="C13" s="4" t="str">
        <f t="shared" si="1"/>
        <v>B2.5</v>
      </c>
      <c r="D13" s="5" t="s">
        <v>94</v>
      </c>
      <c r="E13" s="4" t="s">
        <v>133</v>
      </c>
      <c r="F13" s="4" t="s">
        <v>95</v>
      </c>
      <c r="G13" s="6" t="s">
        <v>90</v>
      </c>
      <c r="H13" s="6" t="s">
        <v>96</v>
      </c>
      <c r="I13" s="8" t="s">
        <v>122</v>
      </c>
    </row>
    <row r="14" spans="1:9" x14ac:dyDescent="0.35">
      <c r="A14" s="102"/>
      <c r="B14" s="72"/>
      <c r="C14" s="4" t="str">
        <f t="shared" si="1"/>
        <v>B2.6</v>
      </c>
      <c r="D14" s="5" t="s">
        <v>97</v>
      </c>
      <c r="E14" s="4"/>
      <c r="F14" s="4"/>
      <c r="G14" s="6" t="s">
        <v>98</v>
      </c>
      <c r="H14" s="6" t="s">
        <v>37</v>
      </c>
      <c r="I14" s="8" t="s">
        <v>36</v>
      </c>
    </row>
    <row r="15" spans="1:9" ht="43.5" x14ac:dyDescent="0.35">
      <c r="A15" s="102"/>
      <c r="B15" s="72"/>
      <c r="C15" s="4" t="str">
        <f t="shared" si="1"/>
        <v>B2.7</v>
      </c>
      <c r="D15" s="5" t="s">
        <v>99</v>
      </c>
      <c r="E15" s="10"/>
      <c r="F15" s="4" t="s">
        <v>95</v>
      </c>
      <c r="G15" s="6" t="s">
        <v>100</v>
      </c>
      <c r="H15" s="6" t="s">
        <v>37</v>
      </c>
      <c r="I15" s="6" t="s">
        <v>36</v>
      </c>
    </row>
    <row r="16" spans="1:9" ht="58" x14ac:dyDescent="0.35">
      <c r="A16" s="102"/>
      <c r="B16" s="72"/>
      <c r="C16" s="4" t="str">
        <f t="shared" si="1"/>
        <v>B2.8</v>
      </c>
      <c r="D16" s="5" t="s">
        <v>101</v>
      </c>
      <c r="E16" s="4"/>
      <c r="F16" s="4" t="s">
        <v>102</v>
      </c>
      <c r="G16" s="6" t="s">
        <v>103</v>
      </c>
      <c r="H16" s="6" t="s">
        <v>37</v>
      </c>
      <c r="I16" s="8" t="s">
        <v>84</v>
      </c>
    </row>
    <row r="17" spans="1:9" ht="58" x14ac:dyDescent="0.35">
      <c r="A17" s="102"/>
      <c r="B17" s="72"/>
      <c r="C17" s="4" t="str">
        <f t="shared" si="1"/>
        <v>B2.9</v>
      </c>
      <c r="D17" s="5" t="s">
        <v>104</v>
      </c>
      <c r="E17" s="4"/>
      <c r="F17" s="4"/>
      <c r="G17" s="6" t="s">
        <v>100</v>
      </c>
      <c r="H17" s="6" t="s">
        <v>105</v>
      </c>
      <c r="I17" s="8" t="s">
        <v>36</v>
      </c>
    </row>
    <row r="18" spans="1:9" ht="58" x14ac:dyDescent="0.35">
      <c r="A18" s="102"/>
      <c r="B18" s="73"/>
      <c r="C18" s="4" t="str">
        <f t="shared" si="1"/>
        <v>B2.10</v>
      </c>
      <c r="D18" s="5" t="s">
        <v>456</v>
      </c>
      <c r="E18" s="4" t="s">
        <v>457</v>
      </c>
      <c r="F18" s="4" t="s">
        <v>458</v>
      </c>
      <c r="G18" s="6" t="s">
        <v>325</v>
      </c>
      <c r="H18" s="6" t="s">
        <v>459</v>
      </c>
      <c r="I18" s="8" t="s">
        <v>36</v>
      </c>
    </row>
    <row r="19" spans="1:9" ht="43.5" x14ac:dyDescent="0.35">
      <c r="A19" s="102"/>
      <c r="B19" s="54"/>
      <c r="C19" s="4" t="str">
        <f t="shared" si="1"/>
        <v>B2.11</v>
      </c>
      <c r="D19" s="5" t="s">
        <v>460</v>
      </c>
      <c r="E19" s="4"/>
      <c r="F19" s="4"/>
      <c r="G19" s="6" t="s">
        <v>461</v>
      </c>
      <c r="H19" s="6" t="s">
        <v>462</v>
      </c>
      <c r="I19" s="8" t="s">
        <v>36</v>
      </c>
    </row>
    <row r="20" spans="1:9" ht="29" x14ac:dyDescent="0.35">
      <c r="A20" s="102"/>
      <c r="B20" s="117" t="s">
        <v>22</v>
      </c>
      <c r="C20" s="7" t="str">
        <f t="shared" si="1"/>
        <v>B2.12</v>
      </c>
      <c r="D20" s="11" t="s">
        <v>106</v>
      </c>
      <c r="E20" s="7"/>
      <c r="F20" s="7"/>
      <c r="G20" s="12"/>
      <c r="H20" s="12" t="s">
        <v>425</v>
      </c>
      <c r="I20" s="13" t="s">
        <v>36</v>
      </c>
    </row>
    <row r="21" spans="1:9" ht="43.5" x14ac:dyDescent="0.35">
      <c r="A21" s="102"/>
      <c r="B21" s="118"/>
      <c r="C21" s="7" t="str">
        <f t="shared" si="1"/>
        <v>B2.13</v>
      </c>
      <c r="D21" s="17" t="s">
        <v>107</v>
      </c>
      <c r="E21" s="18"/>
      <c r="F21" s="19"/>
      <c r="G21" s="21" t="s">
        <v>17</v>
      </c>
      <c r="H21" s="21" t="s">
        <v>108</v>
      </c>
      <c r="I21" s="22" t="s">
        <v>36</v>
      </c>
    </row>
    <row r="22" spans="1:9" x14ac:dyDescent="0.35">
      <c r="A22" s="102"/>
      <c r="B22" s="118"/>
      <c r="C22" s="7" t="str">
        <f t="shared" si="1"/>
        <v>B2.14</v>
      </c>
      <c r="D22" s="17" t="s">
        <v>109</v>
      </c>
      <c r="E22" s="18"/>
      <c r="F22" s="19"/>
      <c r="G22" s="23" t="s">
        <v>110</v>
      </c>
      <c r="H22" s="21" t="s">
        <v>111</v>
      </c>
      <c r="I22" s="22" t="s">
        <v>36</v>
      </c>
    </row>
    <row r="23" spans="1:9" ht="43.5" x14ac:dyDescent="0.35">
      <c r="A23" s="102"/>
      <c r="B23" s="118"/>
      <c r="C23" s="7" t="str">
        <f t="shared" si="1"/>
        <v>B2.15</v>
      </c>
      <c r="D23" s="17" t="s">
        <v>112</v>
      </c>
      <c r="E23" s="20" t="s">
        <v>113</v>
      </c>
      <c r="F23" s="19"/>
      <c r="G23" s="20" t="s">
        <v>114</v>
      </c>
      <c r="H23" s="21" t="s">
        <v>115</v>
      </c>
      <c r="I23" s="22" t="s">
        <v>36</v>
      </c>
    </row>
    <row r="24" spans="1:9" ht="29" x14ac:dyDescent="0.35">
      <c r="A24" s="102"/>
      <c r="B24" s="123"/>
      <c r="C24" s="7" t="str">
        <f t="shared" si="1"/>
        <v>B2.16</v>
      </c>
      <c r="D24" s="17" t="s">
        <v>123</v>
      </c>
      <c r="E24" s="20"/>
      <c r="F24" s="19"/>
      <c r="G24" s="20" t="s">
        <v>124</v>
      </c>
      <c r="H24" s="21" t="s">
        <v>37</v>
      </c>
      <c r="I24" s="22" t="s">
        <v>36</v>
      </c>
    </row>
    <row r="25" spans="1:9" ht="72.5" x14ac:dyDescent="0.35">
      <c r="A25" s="102"/>
      <c r="B25" s="71" t="s">
        <v>125</v>
      </c>
      <c r="C25" s="4" t="str">
        <f t="shared" si="1"/>
        <v>B2.17</v>
      </c>
      <c r="D25" s="5" t="s">
        <v>128</v>
      </c>
      <c r="E25" s="4"/>
      <c r="F25" s="8" t="s">
        <v>127</v>
      </c>
      <c r="G25" s="6" t="s">
        <v>131</v>
      </c>
      <c r="H25" s="6" t="s">
        <v>129</v>
      </c>
      <c r="I25" s="142" t="s">
        <v>126</v>
      </c>
    </row>
    <row r="26" spans="1:9" ht="43.5" x14ac:dyDescent="0.35">
      <c r="A26" s="102"/>
      <c r="B26" s="73"/>
      <c r="C26" s="4" t="str">
        <f t="shared" si="1"/>
        <v>B2.18</v>
      </c>
      <c r="D26" s="5" t="s">
        <v>132</v>
      </c>
      <c r="E26" s="4" t="s">
        <v>134</v>
      </c>
      <c r="F26" s="4"/>
      <c r="G26" s="6" t="s">
        <v>135</v>
      </c>
      <c r="H26" s="6" t="s">
        <v>136</v>
      </c>
      <c r="I26" s="8" t="s">
        <v>8</v>
      </c>
    </row>
  </sheetData>
  <mergeCells count="7">
    <mergeCell ref="B20:B24"/>
    <mergeCell ref="B25:B26"/>
    <mergeCell ref="A1:I1"/>
    <mergeCell ref="A3:B7"/>
    <mergeCell ref="A9:A26"/>
    <mergeCell ref="B9:B12"/>
    <mergeCell ref="B13:B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90" zoomScaleNormal="90" workbookViewId="0">
      <pane ySplit="2" topLeftCell="A3" activePane="bottomLeft" state="frozen"/>
      <selection pane="bottomLeft" activeCell="D7" sqref="D7"/>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45.1796875" style="2" customWidth="1"/>
    <col min="6" max="6" width="47.54296875" style="2" customWidth="1"/>
    <col min="7" max="7" width="11.54296875" style="1" customWidth="1"/>
    <col min="8" max="9" width="10.81640625" style="1"/>
    <col min="10" max="16384" width="10.81640625" style="2"/>
  </cols>
  <sheetData>
    <row r="1" spans="1:9" s="10" customFormat="1" ht="36.5" customHeight="1" x14ac:dyDescent="0.35">
      <c r="A1" s="133" t="s">
        <v>410</v>
      </c>
      <c r="B1" s="133"/>
      <c r="C1" s="133"/>
      <c r="D1" s="133"/>
      <c r="E1" s="133"/>
      <c r="F1" s="133"/>
      <c r="G1" s="133"/>
      <c r="H1" s="133"/>
      <c r="I1" s="133"/>
    </row>
    <row r="2" spans="1:9" s="14" customFormat="1" ht="31" x14ac:dyDescent="0.35">
      <c r="A2" s="93" t="s">
        <v>69</v>
      </c>
      <c r="B2" s="93" t="s">
        <v>70</v>
      </c>
      <c r="C2" s="94" t="s">
        <v>19</v>
      </c>
      <c r="D2" s="93" t="s">
        <v>20</v>
      </c>
      <c r="E2" s="93" t="s">
        <v>0</v>
      </c>
      <c r="F2" s="93" t="s">
        <v>1</v>
      </c>
      <c r="G2" s="93" t="s">
        <v>2</v>
      </c>
      <c r="H2" s="93" t="s">
        <v>3</v>
      </c>
      <c r="I2" s="93" t="s">
        <v>4</v>
      </c>
    </row>
    <row r="3" spans="1:9" ht="29" x14ac:dyDescent="0.35">
      <c r="A3" s="95" t="s">
        <v>21</v>
      </c>
      <c r="B3" s="96"/>
      <c r="C3" s="7" t="str">
        <f>"I1."&amp;ROW()-2</f>
        <v>I1.1</v>
      </c>
      <c r="D3" s="61" t="s">
        <v>137</v>
      </c>
      <c r="E3" s="7" t="s">
        <v>74</v>
      </c>
      <c r="F3" s="7" t="s">
        <v>138</v>
      </c>
      <c r="G3" s="12" t="s">
        <v>6</v>
      </c>
      <c r="H3" s="12" t="s">
        <v>7</v>
      </c>
      <c r="I3" s="12" t="s">
        <v>8</v>
      </c>
    </row>
    <row r="4" spans="1:9" ht="43.5" x14ac:dyDescent="0.35">
      <c r="A4" s="97"/>
      <c r="B4" s="98"/>
      <c r="C4" s="4" t="str">
        <f t="shared" ref="C4:C7" si="0">"I1."&amp;ROW()-2</f>
        <v>I1.2</v>
      </c>
      <c r="D4" s="5" t="s">
        <v>139</v>
      </c>
      <c r="E4" s="4" t="s">
        <v>82</v>
      </c>
      <c r="F4" s="4" t="s">
        <v>77</v>
      </c>
      <c r="G4" s="6" t="s">
        <v>9</v>
      </c>
      <c r="H4" s="6" t="s">
        <v>76</v>
      </c>
      <c r="I4" s="6" t="s">
        <v>8</v>
      </c>
    </row>
    <row r="5" spans="1:9" ht="29" x14ac:dyDescent="0.35">
      <c r="A5" s="97"/>
      <c r="B5" s="98"/>
      <c r="C5" s="7" t="str">
        <f t="shared" si="0"/>
        <v>I1.3</v>
      </c>
      <c r="D5" s="11" t="s">
        <v>140</v>
      </c>
      <c r="E5" s="7"/>
      <c r="F5" s="7" t="s">
        <v>141</v>
      </c>
      <c r="G5" s="12" t="s">
        <v>80</v>
      </c>
      <c r="H5" s="12" t="s">
        <v>10</v>
      </c>
      <c r="I5" s="13" t="s">
        <v>36</v>
      </c>
    </row>
    <row r="6" spans="1:9" ht="29" x14ac:dyDescent="0.35">
      <c r="A6" s="97"/>
      <c r="B6" s="98"/>
      <c r="C6" s="4" t="str">
        <f t="shared" si="0"/>
        <v>I1.4</v>
      </c>
      <c r="D6" s="5" t="s">
        <v>142</v>
      </c>
      <c r="E6" s="4"/>
      <c r="F6" s="4" t="s">
        <v>143</v>
      </c>
      <c r="G6" s="6" t="s">
        <v>83</v>
      </c>
      <c r="H6" s="6" t="s">
        <v>85</v>
      </c>
      <c r="I6" s="8" t="s">
        <v>8</v>
      </c>
    </row>
    <row r="7" spans="1:9" ht="43.5" x14ac:dyDescent="0.35">
      <c r="A7" s="99"/>
      <c r="B7" s="100"/>
      <c r="C7" s="7" t="str">
        <f t="shared" si="0"/>
        <v>I1.5</v>
      </c>
      <c r="D7" s="11" t="s">
        <v>144</v>
      </c>
      <c r="E7" s="7"/>
      <c r="F7" s="7" t="s">
        <v>145</v>
      </c>
      <c r="G7" s="12" t="s">
        <v>110</v>
      </c>
      <c r="H7" s="12" t="s">
        <v>85</v>
      </c>
      <c r="I7" s="12" t="s">
        <v>146</v>
      </c>
    </row>
    <row r="9" spans="1:9" ht="29" x14ac:dyDescent="0.35">
      <c r="A9" s="134" t="s">
        <v>38</v>
      </c>
      <c r="B9" s="135" t="s">
        <v>147</v>
      </c>
      <c r="C9" s="7" t="str">
        <f>"T2."&amp;ROW()-8</f>
        <v>T2.1</v>
      </c>
      <c r="D9" s="11" t="s">
        <v>148</v>
      </c>
      <c r="E9" s="7"/>
      <c r="F9" s="7"/>
      <c r="G9" s="12" t="s">
        <v>17</v>
      </c>
      <c r="H9" s="12" t="s">
        <v>10</v>
      </c>
      <c r="I9" s="13" t="s">
        <v>126</v>
      </c>
    </row>
    <row r="10" spans="1:9" ht="29" x14ac:dyDescent="0.35">
      <c r="A10" s="134"/>
      <c r="B10" s="135"/>
      <c r="C10" s="7" t="str">
        <f t="shared" ref="C10:C18" si="1">"T2."&amp;ROW()-8</f>
        <v>T2.2</v>
      </c>
      <c r="D10" s="11" t="s">
        <v>149</v>
      </c>
      <c r="E10" s="7"/>
      <c r="F10" s="7"/>
      <c r="G10" s="12" t="s">
        <v>151</v>
      </c>
      <c r="H10" s="12" t="s">
        <v>150</v>
      </c>
      <c r="I10" s="13" t="s">
        <v>8</v>
      </c>
    </row>
    <row r="11" spans="1:9" ht="43.5" x14ac:dyDescent="0.35">
      <c r="A11" s="134"/>
      <c r="B11" s="135"/>
      <c r="C11" s="7" t="str">
        <f t="shared" si="1"/>
        <v>T2.3</v>
      </c>
      <c r="D11" s="11" t="s">
        <v>158</v>
      </c>
      <c r="E11" s="7"/>
      <c r="F11" s="7" t="s">
        <v>159</v>
      </c>
      <c r="G11" s="12" t="s">
        <v>160</v>
      </c>
      <c r="H11" s="12" t="s">
        <v>10</v>
      </c>
      <c r="I11" s="13" t="s">
        <v>126</v>
      </c>
    </row>
    <row r="12" spans="1:9" ht="43.5" x14ac:dyDescent="0.35">
      <c r="A12" s="134"/>
      <c r="B12" s="70" t="s">
        <v>22</v>
      </c>
      <c r="C12" s="4" t="str">
        <f t="shared" si="1"/>
        <v>T2.4</v>
      </c>
      <c r="D12" s="5" t="s">
        <v>153</v>
      </c>
      <c r="E12" s="4" t="s">
        <v>154</v>
      </c>
      <c r="F12" s="4"/>
      <c r="G12" s="6" t="s">
        <v>155</v>
      </c>
      <c r="H12" s="6" t="s">
        <v>156</v>
      </c>
      <c r="I12" s="8" t="s">
        <v>8</v>
      </c>
    </row>
    <row r="13" spans="1:9" ht="43.5" x14ac:dyDescent="0.35">
      <c r="A13" s="134"/>
      <c r="B13" s="70"/>
      <c r="C13" s="4" t="str">
        <f t="shared" si="1"/>
        <v>T2.5</v>
      </c>
      <c r="D13" s="5" t="s">
        <v>157</v>
      </c>
      <c r="E13" s="4" t="s">
        <v>152</v>
      </c>
      <c r="F13" s="4"/>
      <c r="G13" s="6" t="s">
        <v>124</v>
      </c>
      <c r="H13" s="6" t="s">
        <v>37</v>
      </c>
      <c r="I13" s="8" t="s">
        <v>36</v>
      </c>
    </row>
    <row r="14" spans="1:9" x14ac:dyDescent="0.35">
      <c r="A14" s="134"/>
      <c r="B14" s="70"/>
      <c r="C14" s="4" t="str">
        <f t="shared" si="1"/>
        <v>T2.6</v>
      </c>
      <c r="D14" s="5" t="s">
        <v>164</v>
      </c>
      <c r="E14" s="4"/>
      <c r="F14" s="4" t="s">
        <v>165</v>
      </c>
      <c r="G14" s="6" t="s">
        <v>155</v>
      </c>
      <c r="H14" s="6" t="s">
        <v>37</v>
      </c>
      <c r="I14" s="8" t="s">
        <v>36</v>
      </c>
    </row>
    <row r="15" spans="1:9" ht="29" x14ac:dyDescent="0.35">
      <c r="A15" s="134"/>
      <c r="B15" s="70"/>
      <c r="C15" s="4" t="str">
        <f t="shared" si="1"/>
        <v>T2.7</v>
      </c>
      <c r="D15" s="5" t="s">
        <v>426</v>
      </c>
      <c r="E15" s="4"/>
      <c r="F15" s="4"/>
      <c r="G15" s="6" t="s">
        <v>155</v>
      </c>
      <c r="H15" s="6" t="s">
        <v>37</v>
      </c>
      <c r="I15" s="8" t="s">
        <v>36</v>
      </c>
    </row>
    <row r="16" spans="1:9" ht="29" x14ac:dyDescent="0.35">
      <c r="A16" s="134"/>
      <c r="B16" s="135" t="s">
        <v>167</v>
      </c>
      <c r="C16" s="7" t="str">
        <f t="shared" si="1"/>
        <v>T2.8</v>
      </c>
      <c r="D16" s="11" t="s">
        <v>168</v>
      </c>
      <c r="E16" s="7"/>
      <c r="F16" s="7" t="s">
        <v>169</v>
      </c>
      <c r="G16" s="12" t="s">
        <v>17</v>
      </c>
      <c r="H16" s="12" t="s">
        <v>85</v>
      </c>
      <c r="I16" s="13" t="s">
        <v>8</v>
      </c>
    </row>
    <row r="17" spans="1:9" x14ac:dyDescent="0.35">
      <c r="A17" s="134"/>
      <c r="B17" s="135"/>
      <c r="C17" s="7" t="str">
        <f t="shared" si="1"/>
        <v>T2.9</v>
      </c>
      <c r="D17" s="11" t="s">
        <v>163</v>
      </c>
      <c r="E17" s="7" t="s">
        <v>162</v>
      </c>
      <c r="F17" s="7"/>
      <c r="G17" s="12" t="s">
        <v>161</v>
      </c>
      <c r="H17" s="12" t="s">
        <v>10</v>
      </c>
      <c r="I17" s="13" t="s">
        <v>8</v>
      </c>
    </row>
    <row r="18" spans="1:9" x14ac:dyDescent="0.35">
      <c r="A18" s="134"/>
      <c r="B18" s="135"/>
      <c r="C18" s="7" t="str">
        <f t="shared" si="1"/>
        <v>T2.10</v>
      </c>
      <c r="D18" s="11" t="s">
        <v>166</v>
      </c>
      <c r="E18" s="7"/>
      <c r="F18" s="7"/>
      <c r="G18" s="12" t="s">
        <v>17</v>
      </c>
      <c r="H18" s="12" t="s">
        <v>10</v>
      </c>
      <c r="I18" s="13" t="s">
        <v>8</v>
      </c>
    </row>
  </sheetData>
  <mergeCells count="6">
    <mergeCell ref="A1:I1"/>
    <mergeCell ref="A3:B7"/>
    <mergeCell ref="A9:A18"/>
    <mergeCell ref="B16:B18"/>
    <mergeCell ref="B9:B11"/>
    <mergeCell ref="B12:B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2" topLeftCell="A3" activePane="bottomLeft" state="frozen"/>
      <selection pane="bottomLeft" sqref="A1:I1"/>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34.81640625" style="2" customWidth="1"/>
    <col min="6" max="6" width="57.1796875" style="2" customWidth="1"/>
    <col min="7" max="7" width="11.54296875" style="1" customWidth="1"/>
    <col min="8" max="9" width="10.81640625" style="1"/>
    <col min="10" max="16384" width="10.81640625" style="2"/>
  </cols>
  <sheetData>
    <row r="1" spans="1:9" s="10" customFormat="1" ht="34.5" customHeight="1" x14ac:dyDescent="0.35">
      <c r="A1" s="136" t="s">
        <v>196</v>
      </c>
      <c r="B1" s="136"/>
      <c r="C1" s="136"/>
      <c r="D1" s="136"/>
      <c r="E1" s="136"/>
      <c r="F1" s="136"/>
      <c r="G1" s="136"/>
      <c r="H1" s="136"/>
      <c r="I1" s="136"/>
    </row>
    <row r="2" spans="1:9" s="14" customFormat="1" ht="31" x14ac:dyDescent="0.35">
      <c r="A2" s="93" t="s">
        <v>69</v>
      </c>
      <c r="B2" s="93" t="s">
        <v>70</v>
      </c>
      <c r="C2" s="94" t="s">
        <v>19</v>
      </c>
      <c r="D2" s="93" t="s">
        <v>20</v>
      </c>
      <c r="E2" s="93" t="s">
        <v>0</v>
      </c>
      <c r="F2" s="93" t="s">
        <v>1</v>
      </c>
      <c r="G2" s="93" t="s">
        <v>2</v>
      </c>
      <c r="H2" s="93" t="s">
        <v>3</v>
      </c>
      <c r="I2" s="93" t="s">
        <v>4</v>
      </c>
    </row>
    <row r="3" spans="1:9" ht="29" x14ac:dyDescent="0.35">
      <c r="A3" s="126" t="s">
        <v>21</v>
      </c>
      <c r="B3" s="127"/>
      <c r="C3" s="7" t="str">
        <f>"A1."&amp;ROW()-2</f>
        <v>A1.1</v>
      </c>
      <c r="D3" s="61" t="s">
        <v>170</v>
      </c>
      <c r="E3" s="7" t="s">
        <v>74</v>
      </c>
      <c r="F3" s="7" t="s">
        <v>415</v>
      </c>
      <c r="G3" s="12" t="s">
        <v>6</v>
      </c>
      <c r="H3" s="12" t="s">
        <v>7</v>
      </c>
      <c r="I3" s="12" t="s">
        <v>8</v>
      </c>
    </row>
    <row r="4" spans="1:9" ht="43.5" x14ac:dyDescent="0.35">
      <c r="A4" s="128"/>
      <c r="B4" s="129"/>
      <c r="C4" s="4" t="str">
        <f t="shared" ref="C4:C7" si="0">"A1."&amp;ROW()-2</f>
        <v>A1.2</v>
      </c>
      <c r="D4" s="5" t="s">
        <v>416</v>
      </c>
      <c r="E4" s="4" t="s">
        <v>82</v>
      </c>
      <c r="F4" s="4" t="s">
        <v>77</v>
      </c>
      <c r="G4" s="6" t="s">
        <v>9</v>
      </c>
      <c r="H4" s="6" t="s">
        <v>76</v>
      </c>
      <c r="I4" s="8" t="s">
        <v>36</v>
      </c>
    </row>
    <row r="5" spans="1:9" ht="29" x14ac:dyDescent="0.35">
      <c r="A5" s="128"/>
      <c r="B5" s="129"/>
      <c r="C5" s="7" t="str">
        <f t="shared" si="0"/>
        <v>A1.3</v>
      </c>
      <c r="D5" s="11" t="s">
        <v>417</v>
      </c>
      <c r="E5" s="7"/>
      <c r="F5" s="7" t="s">
        <v>173</v>
      </c>
      <c r="G5" s="12" t="s">
        <v>172</v>
      </c>
      <c r="H5" s="12" t="s">
        <v>171</v>
      </c>
      <c r="I5" s="13" t="s">
        <v>126</v>
      </c>
    </row>
    <row r="6" spans="1:9" ht="29" x14ac:dyDescent="0.35">
      <c r="A6" s="128"/>
      <c r="B6" s="129"/>
      <c r="C6" s="4" t="str">
        <f t="shared" si="0"/>
        <v>A1.4</v>
      </c>
      <c r="D6" s="5" t="s">
        <v>175</v>
      </c>
      <c r="E6" s="4"/>
      <c r="F6" s="4"/>
      <c r="G6" s="6" t="s">
        <v>176</v>
      </c>
      <c r="H6" s="6" t="s">
        <v>174</v>
      </c>
      <c r="I6" s="8" t="s">
        <v>36</v>
      </c>
    </row>
    <row r="7" spans="1:9" ht="29" x14ac:dyDescent="0.35">
      <c r="A7" s="130"/>
      <c r="B7" s="131"/>
      <c r="C7" s="7" t="str">
        <f t="shared" si="0"/>
        <v>A1.5</v>
      </c>
      <c r="D7" s="11" t="s">
        <v>177</v>
      </c>
      <c r="E7" s="7"/>
      <c r="F7" s="7"/>
      <c r="G7" s="12" t="s">
        <v>179</v>
      </c>
      <c r="H7" s="12" t="s">
        <v>10</v>
      </c>
      <c r="I7" s="12" t="s">
        <v>126</v>
      </c>
    </row>
    <row r="9" spans="1:9" ht="101.5" x14ac:dyDescent="0.35">
      <c r="A9" s="101" t="s">
        <v>38</v>
      </c>
      <c r="B9" s="117" t="s">
        <v>180</v>
      </c>
      <c r="C9" s="7" t="str">
        <f>"A2."&amp;ROW()-8</f>
        <v>A2.1</v>
      </c>
      <c r="D9" s="11" t="s">
        <v>427</v>
      </c>
      <c r="E9" s="87" t="s">
        <v>181</v>
      </c>
      <c r="F9" s="86" t="s">
        <v>184</v>
      </c>
      <c r="G9" s="12" t="s">
        <v>183</v>
      </c>
      <c r="H9" s="12" t="s">
        <v>182</v>
      </c>
      <c r="I9" s="13" t="s">
        <v>8</v>
      </c>
    </row>
    <row r="10" spans="1:9" ht="58" x14ac:dyDescent="0.35">
      <c r="A10" s="102"/>
      <c r="B10" s="118"/>
      <c r="C10" s="7" t="str">
        <f t="shared" ref="C10:C21" si="1">"A2."&amp;ROW()-8</f>
        <v>A2.2</v>
      </c>
      <c r="D10" s="11" t="s">
        <v>185</v>
      </c>
      <c r="E10" s="87" t="s">
        <v>428</v>
      </c>
      <c r="F10" s="7"/>
      <c r="G10" s="12" t="s">
        <v>186</v>
      </c>
      <c r="H10" s="12" t="s">
        <v>178</v>
      </c>
      <c r="I10" s="13" t="s">
        <v>8</v>
      </c>
    </row>
    <row r="11" spans="1:9" ht="58" x14ac:dyDescent="0.35">
      <c r="A11" s="102"/>
      <c r="B11" s="123"/>
      <c r="C11" s="7" t="str">
        <f t="shared" si="1"/>
        <v>A2.3</v>
      </c>
      <c r="D11" s="17" t="s">
        <v>210</v>
      </c>
      <c r="E11" s="20" t="s">
        <v>211</v>
      </c>
      <c r="F11" s="20"/>
      <c r="G11" s="132" t="s">
        <v>17</v>
      </c>
      <c r="H11" s="20" t="s">
        <v>178</v>
      </c>
      <c r="I11" s="20" t="s">
        <v>8</v>
      </c>
    </row>
    <row r="12" spans="1:9" ht="43.5" x14ac:dyDescent="0.35">
      <c r="A12" s="102"/>
      <c r="B12" s="71" t="s">
        <v>187</v>
      </c>
      <c r="C12" s="4" t="str">
        <f t="shared" si="1"/>
        <v>A2.4</v>
      </c>
      <c r="D12" s="5" t="s">
        <v>429</v>
      </c>
      <c r="E12" s="4" t="s">
        <v>192</v>
      </c>
      <c r="F12" s="4"/>
      <c r="G12" s="6" t="s">
        <v>188</v>
      </c>
      <c r="H12" s="6" t="s">
        <v>10</v>
      </c>
      <c r="I12" s="8" t="s">
        <v>8</v>
      </c>
    </row>
    <row r="13" spans="1:9" ht="29" x14ac:dyDescent="0.35">
      <c r="A13" s="102"/>
      <c r="B13" s="72"/>
      <c r="C13" s="4" t="str">
        <f t="shared" si="1"/>
        <v>A2.5</v>
      </c>
      <c r="D13" s="5" t="s">
        <v>431</v>
      </c>
      <c r="E13" s="4" t="s">
        <v>191</v>
      </c>
      <c r="F13" s="4" t="s">
        <v>195</v>
      </c>
      <c r="G13" s="6" t="s">
        <v>189</v>
      </c>
      <c r="H13" s="6" t="s">
        <v>10</v>
      </c>
      <c r="I13" s="8" t="s">
        <v>36</v>
      </c>
    </row>
    <row r="14" spans="1:9" ht="29" x14ac:dyDescent="0.35">
      <c r="A14" s="102"/>
      <c r="B14" s="72"/>
      <c r="C14" s="4" t="str">
        <f t="shared" si="1"/>
        <v>A2.6</v>
      </c>
      <c r="D14" s="5" t="s">
        <v>430</v>
      </c>
      <c r="E14" s="4" t="s">
        <v>193</v>
      </c>
      <c r="F14" s="4"/>
      <c r="G14" s="6" t="s">
        <v>17</v>
      </c>
      <c r="H14" s="6" t="s">
        <v>178</v>
      </c>
      <c r="I14" s="8" t="s">
        <v>122</v>
      </c>
    </row>
    <row r="15" spans="1:9" ht="58" x14ac:dyDescent="0.35">
      <c r="A15" s="102"/>
      <c r="B15" s="73"/>
      <c r="C15" s="4" t="str">
        <f t="shared" si="1"/>
        <v>A2.7</v>
      </c>
      <c r="D15" s="5" t="s">
        <v>432</v>
      </c>
      <c r="E15" s="4"/>
      <c r="F15" s="4" t="s">
        <v>194</v>
      </c>
      <c r="G15" s="6" t="s">
        <v>190</v>
      </c>
      <c r="H15" s="6" t="s">
        <v>10</v>
      </c>
      <c r="I15" s="8" t="s">
        <v>36</v>
      </c>
    </row>
    <row r="16" spans="1:9" ht="43.5" x14ac:dyDescent="0.35">
      <c r="A16" s="102"/>
      <c r="B16" s="117" t="s">
        <v>197</v>
      </c>
      <c r="C16" s="7" t="str">
        <f t="shared" si="1"/>
        <v>A2.8</v>
      </c>
      <c r="D16" s="11" t="s">
        <v>205</v>
      </c>
      <c r="E16" s="120" t="s">
        <v>203</v>
      </c>
      <c r="F16" s="11"/>
      <c r="G16" s="121" t="s">
        <v>207</v>
      </c>
      <c r="H16" s="121" t="s">
        <v>178</v>
      </c>
      <c r="I16" s="121" t="s">
        <v>8</v>
      </c>
    </row>
    <row r="17" spans="1:9" ht="29" x14ac:dyDescent="0.35">
      <c r="A17" s="102"/>
      <c r="B17" s="118"/>
      <c r="C17" s="7" t="str">
        <f t="shared" si="1"/>
        <v>A2.9</v>
      </c>
      <c r="D17" s="11" t="s">
        <v>206</v>
      </c>
      <c r="E17" s="7" t="s">
        <v>204</v>
      </c>
      <c r="F17" s="7"/>
      <c r="G17" s="12" t="s">
        <v>433</v>
      </c>
      <c r="H17" s="121" t="s">
        <v>178</v>
      </c>
      <c r="I17" s="13" t="s">
        <v>200</v>
      </c>
    </row>
    <row r="18" spans="1:9" ht="43.5" x14ac:dyDescent="0.35">
      <c r="A18" s="102"/>
      <c r="B18" s="118"/>
      <c r="C18" s="7" t="str">
        <f t="shared" si="1"/>
        <v>A2.10</v>
      </c>
      <c r="D18" s="11" t="s">
        <v>262</v>
      </c>
      <c r="E18" s="7" t="s">
        <v>263</v>
      </c>
      <c r="F18" s="7" t="s">
        <v>266</v>
      </c>
      <c r="G18" s="12" t="s">
        <v>265</v>
      </c>
      <c r="H18" s="121" t="s">
        <v>264</v>
      </c>
      <c r="I18" s="13" t="s">
        <v>200</v>
      </c>
    </row>
    <row r="19" spans="1:9" ht="29" x14ac:dyDescent="0.35">
      <c r="A19" s="102"/>
      <c r="B19" s="118"/>
      <c r="C19" s="7" t="str">
        <f t="shared" si="1"/>
        <v>A2.11</v>
      </c>
      <c r="D19" s="11" t="s">
        <v>198</v>
      </c>
      <c r="E19" s="7"/>
      <c r="F19" s="7"/>
      <c r="G19" s="12" t="s">
        <v>208</v>
      </c>
      <c r="H19" s="12" t="s">
        <v>178</v>
      </c>
      <c r="I19" s="13" t="s">
        <v>201</v>
      </c>
    </row>
    <row r="20" spans="1:9" ht="43.5" x14ac:dyDescent="0.35">
      <c r="A20" s="102"/>
      <c r="B20" s="123"/>
      <c r="C20" s="7" t="str">
        <f t="shared" si="1"/>
        <v>A2.12</v>
      </c>
      <c r="D20" s="11" t="s">
        <v>199</v>
      </c>
      <c r="E20" s="7" t="s">
        <v>202</v>
      </c>
      <c r="F20" s="7"/>
      <c r="G20" s="12" t="s">
        <v>209</v>
      </c>
      <c r="H20" s="12" t="s">
        <v>178</v>
      </c>
      <c r="I20" s="13" t="s">
        <v>8</v>
      </c>
    </row>
    <row r="21" spans="1:9" ht="43.5" x14ac:dyDescent="0.35">
      <c r="A21" s="102"/>
      <c r="B21" s="24" t="s">
        <v>212</v>
      </c>
      <c r="C21" s="4" t="str">
        <f t="shared" si="1"/>
        <v>A2.13</v>
      </c>
      <c r="D21" s="5" t="s">
        <v>215</v>
      </c>
      <c r="E21" s="4"/>
      <c r="F21" s="25" t="s">
        <v>214</v>
      </c>
      <c r="G21" s="6" t="s">
        <v>216</v>
      </c>
      <c r="H21" s="6" t="s">
        <v>213</v>
      </c>
      <c r="I21" s="8" t="s">
        <v>36</v>
      </c>
    </row>
    <row r="23" spans="1:9" x14ac:dyDescent="0.35">
      <c r="A23" s="75"/>
      <c r="B23" s="75"/>
      <c r="C23" s="75"/>
      <c r="D23" s="75"/>
      <c r="E23" s="75"/>
      <c r="F23" s="75"/>
      <c r="G23" s="75"/>
      <c r="H23" s="75"/>
      <c r="I23" s="75"/>
    </row>
    <row r="24" spans="1:9" x14ac:dyDescent="0.35">
      <c r="A24" s="75"/>
      <c r="B24" s="75"/>
      <c r="C24" s="75"/>
      <c r="D24" s="75"/>
      <c r="E24" s="75"/>
      <c r="F24" s="75"/>
      <c r="G24" s="75"/>
      <c r="H24" s="75"/>
      <c r="I24" s="75"/>
    </row>
    <row r="25" spans="1:9" x14ac:dyDescent="0.35">
      <c r="A25" s="75"/>
      <c r="B25" s="75"/>
      <c r="C25" s="75"/>
      <c r="D25" s="75"/>
      <c r="E25" s="75"/>
      <c r="F25" s="75"/>
      <c r="G25" s="75"/>
      <c r="H25" s="75"/>
      <c r="I25" s="75"/>
    </row>
    <row r="26" spans="1:9" x14ac:dyDescent="0.35">
      <c r="A26" s="75"/>
      <c r="B26" s="75"/>
      <c r="C26" s="75"/>
      <c r="D26" s="75"/>
      <c r="E26" s="75"/>
      <c r="F26" s="75"/>
      <c r="G26" s="75"/>
      <c r="H26" s="75"/>
      <c r="I26" s="75"/>
    </row>
    <row r="27" spans="1:9" x14ac:dyDescent="0.35">
      <c r="A27" s="75"/>
      <c r="B27" s="75"/>
      <c r="C27" s="75"/>
      <c r="D27" s="75"/>
      <c r="E27" s="75"/>
      <c r="F27" s="75"/>
      <c r="G27" s="75"/>
      <c r="H27" s="75"/>
      <c r="I27" s="75"/>
    </row>
    <row r="28" spans="1:9" x14ac:dyDescent="0.35">
      <c r="A28" s="75"/>
      <c r="B28" s="75"/>
      <c r="C28" s="75"/>
      <c r="D28" s="75"/>
      <c r="E28" s="75"/>
      <c r="F28" s="75"/>
      <c r="G28" s="75"/>
      <c r="H28" s="75"/>
      <c r="I28" s="75"/>
    </row>
    <row r="29" spans="1:9" x14ac:dyDescent="0.35">
      <c r="A29" s="75"/>
      <c r="B29" s="75"/>
      <c r="C29" s="75"/>
      <c r="D29" s="75"/>
      <c r="E29" s="75"/>
      <c r="F29" s="75"/>
      <c r="G29" s="75"/>
      <c r="H29" s="75"/>
      <c r="I29" s="75"/>
    </row>
    <row r="30" spans="1:9" x14ac:dyDescent="0.35">
      <c r="A30" s="75"/>
      <c r="B30" s="75"/>
      <c r="C30" s="75"/>
      <c r="D30" s="75"/>
      <c r="E30" s="75"/>
      <c r="F30" s="75"/>
      <c r="G30" s="75"/>
      <c r="H30" s="75"/>
      <c r="I30" s="75"/>
    </row>
    <row r="31" spans="1:9" x14ac:dyDescent="0.35">
      <c r="A31" s="75"/>
      <c r="B31" s="75"/>
      <c r="C31" s="75"/>
      <c r="D31" s="75"/>
      <c r="E31" s="75"/>
      <c r="F31" s="75"/>
      <c r="G31" s="75"/>
      <c r="H31" s="75"/>
      <c r="I31" s="75"/>
    </row>
    <row r="32" spans="1:9" x14ac:dyDescent="0.35">
      <c r="A32" s="75"/>
      <c r="B32" s="75"/>
      <c r="C32" s="75"/>
      <c r="D32" s="75"/>
      <c r="E32" s="75"/>
      <c r="F32" s="75"/>
      <c r="G32" s="75"/>
      <c r="H32" s="75"/>
      <c r="I32" s="75"/>
    </row>
  </sheetData>
  <mergeCells count="7">
    <mergeCell ref="A23:I32"/>
    <mergeCell ref="B9:B11"/>
    <mergeCell ref="A9:A21"/>
    <mergeCell ref="A1:I1"/>
    <mergeCell ref="A3:B7"/>
    <mergeCell ref="B12:B15"/>
    <mergeCell ref="B16:B20"/>
  </mergeCells>
  <conditionalFormatting sqref="H11:I11 D11:F11">
    <cfRule type="expression" dxfId="1" priority="1">
      <formula>MOD(ROW(),2)=0</formula>
    </cfRule>
    <cfRule type="expression" dxfId="0" priority="2">
      <formula>MOD(_xludf.ROW(),2)=0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0" zoomScaleNormal="90" workbookViewId="0">
      <pane xSplit="2" ySplit="2" topLeftCell="C3" activePane="bottomRight" state="frozen"/>
      <selection pane="topRight" activeCell="C1" sqref="C1"/>
      <selection pane="bottomLeft" activeCell="A3" sqref="A3"/>
      <selection pane="bottomRight" activeCell="D24" sqref="D24"/>
    </sheetView>
  </sheetViews>
  <sheetFormatPr baseColWidth="10" defaultColWidth="10.81640625" defaultRowHeight="14.5" x14ac:dyDescent="0.35"/>
  <cols>
    <col min="1" max="1" width="17.54296875" style="2" customWidth="1"/>
    <col min="2" max="2" width="18.1796875" style="2" customWidth="1"/>
    <col min="3" max="3" width="9.54296875" style="2" customWidth="1"/>
    <col min="4" max="4" width="65.54296875" style="3" customWidth="1"/>
    <col min="5" max="5" width="34.81640625" style="88" customWidth="1"/>
    <col min="6" max="6" width="57.1796875" style="2" customWidth="1"/>
    <col min="7" max="7" width="11.54296875" style="1" customWidth="1"/>
    <col min="8" max="9" width="10.81640625" style="1"/>
    <col min="10" max="16384" width="10.81640625" style="2"/>
  </cols>
  <sheetData>
    <row r="1" spans="1:9" s="14" customFormat="1" ht="33.5" customHeight="1" thickBot="1" x14ac:dyDescent="0.4">
      <c r="A1" s="137" t="s">
        <v>217</v>
      </c>
      <c r="B1" s="137"/>
      <c r="C1" s="137"/>
      <c r="D1" s="137"/>
      <c r="E1" s="137"/>
      <c r="F1" s="137"/>
      <c r="G1" s="137"/>
      <c r="H1" s="137"/>
      <c r="I1" s="137"/>
    </row>
    <row r="2" spans="1:9" s="10" customFormat="1" ht="33.5" customHeight="1" thickBot="1" x14ac:dyDescent="0.4">
      <c r="A2" s="89" t="s">
        <v>69</v>
      </c>
      <c r="B2" s="90" t="s">
        <v>70</v>
      </c>
      <c r="C2" s="91" t="s">
        <v>19</v>
      </c>
      <c r="D2" s="90" t="s">
        <v>20</v>
      </c>
      <c r="E2" s="90" t="s">
        <v>0</v>
      </c>
      <c r="F2" s="90" t="s">
        <v>1</v>
      </c>
      <c r="G2" s="90" t="s">
        <v>2</v>
      </c>
      <c r="H2" s="90" t="s">
        <v>3</v>
      </c>
      <c r="I2" s="92" t="s">
        <v>4</v>
      </c>
    </row>
    <row r="3" spans="1:9" ht="29" customHeight="1" x14ac:dyDescent="0.35">
      <c r="A3" s="105" t="s">
        <v>21</v>
      </c>
      <c r="B3" s="106"/>
      <c r="C3" s="113" t="str">
        <f>"D1."&amp;ROW()-2</f>
        <v>D1.1</v>
      </c>
      <c r="D3" s="114" t="s">
        <v>218</v>
      </c>
      <c r="E3" s="115" t="s">
        <v>74</v>
      </c>
      <c r="F3" s="113"/>
      <c r="G3" s="116" t="s">
        <v>6</v>
      </c>
      <c r="H3" s="116" t="s">
        <v>7</v>
      </c>
      <c r="I3" s="116" t="s">
        <v>8</v>
      </c>
    </row>
    <row r="4" spans="1:9" ht="43.5" x14ac:dyDescent="0.35">
      <c r="A4" s="107"/>
      <c r="B4" s="108"/>
      <c r="C4" s="4" t="str">
        <f t="shared" ref="C4:C6" si="0">"D1."&amp;ROW()-2</f>
        <v>D1.2</v>
      </c>
      <c r="D4" s="5" t="s">
        <v>219</v>
      </c>
      <c r="E4" s="32"/>
      <c r="F4" s="4"/>
      <c r="G4" s="6" t="s">
        <v>17</v>
      </c>
      <c r="H4" s="6" t="s">
        <v>111</v>
      </c>
      <c r="I4" s="8" t="s">
        <v>36</v>
      </c>
    </row>
    <row r="5" spans="1:9" ht="29" x14ac:dyDescent="0.35">
      <c r="A5" s="107"/>
      <c r="B5" s="108"/>
      <c r="C5" s="7" t="str">
        <f t="shared" si="0"/>
        <v>D1.3</v>
      </c>
      <c r="D5" s="11" t="s">
        <v>227</v>
      </c>
      <c r="E5" s="87"/>
      <c r="F5" s="7"/>
      <c r="G5" s="12" t="s">
        <v>220</v>
      </c>
      <c r="H5" s="12" t="s">
        <v>111</v>
      </c>
      <c r="I5" s="13" t="s">
        <v>36</v>
      </c>
    </row>
    <row r="6" spans="1:9" ht="29" x14ac:dyDescent="0.35">
      <c r="A6" s="109"/>
      <c r="B6" s="110"/>
      <c r="C6" s="4" t="str">
        <f t="shared" si="0"/>
        <v>D1.4</v>
      </c>
      <c r="D6" s="5" t="s">
        <v>222</v>
      </c>
      <c r="E6" s="32"/>
      <c r="F6" s="4"/>
      <c r="G6" s="6" t="s">
        <v>221</v>
      </c>
      <c r="H6" s="6" t="s">
        <v>111</v>
      </c>
      <c r="I6" s="8" t="s">
        <v>36</v>
      </c>
    </row>
    <row r="8" spans="1:9" ht="43.5" x14ac:dyDescent="0.35">
      <c r="A8" s="111" t="s">
        <v>38</v>
      </c>
      <c r="B8" s="117" t="s">
        <v>223</v>
      </c>
      <c r="C8" s="7" t="str">
        <f>"D2."&amp;ROW()-7</f>
        <v>D2.1</v>
      </c>
      <c r="D8" s="11" t="s">
        <v>224</v>
      </c>
      <c r="E8" s="87" t="s">
        <v>225</v>
      </c>
      <c r="F8" s="86" t="s">
        <v>226</v>
      </c>
      <c r="G8" s="12" t="s">
        <v>228</v>
      </c>
      <c r="H8" s="12" t="s">
        <v>111</v>
      </c>
      <c r="I8" s="13" t="s">
        <v>8</v>
      </c>
    </row>
    <row r="9" spans="1:9" ht="29" x14ac:dyDescent="0.35">
      <c r="A9" s="112"/>
      <c r="B9" s="118"/>
      <c r="C9" s="7" t="str">
        <f t="shared" ref="C9:C19" si="1">"D2."&amp;ROW()-7</f>
        <v>D2.2</v>
      </c>
      <c r="D9" s="11" t="s">
        <v>229</v>
      </c>
      <c r="E9" s="87"/>
      <c r="F9" s="7"/>
      <c r="G9" s="12" t="s">
        <v>230</v>
      </c>
      <c r="H9" s="12" t="s">
        <v>111</v>
      </c>
      <c r="I9" s="13" t="s">
        <v>36</v>
      </c>
    </row>
    <row r="10" spans="1:9" ht="58" x14ac:dyDescent="0.35">
      <c r="A10" s="112"/>
      <c r="B10" s="71" t="s">
        <v>231</v>
      </c>
      <c r="C10" s="4" t="str">
        <f t="shared" si="1"/>
        <v>D2.3</v>
      </c>
      <c r="D10" s="5" t="s">
        <v>235</v>
      </c>
      <c r="E10" s="32" t="s">
        <v>233</v>
      </c>
      <c r="F10" s="4" t="s">
        <v>234</v>
      </c>
      <c r="G10" s="6" t="s">
        <v>17</v>
      </c>
      <c r="H10" s="6" t="s">
        <v>111</v>
      </c>
      <c r="I10" s="8" t="s">
        <v>8</v>
      </c>
    </row>
    <row r="11" spans="1:9" ht="29" x14ac:dyDescent="0.35">
      <c r="A11" s="112"/>
      <c r="B11" s="72"/>
      <c r="C11" s="4" t="str">
        <f t="shared" si="1"/>
        <v>D2.4</v>
      </c>
      <c r="D11" s="5" t="s">
        <v>232</v>
      </c>
      <c r="E11" s="32" t="s">
        <v>238</v>
      </c>
      <c r="F11" s="4"/>
      <c r="G11" s="6" t="s">
        <v>17</v>
      </c>
      <c r="H11" s="6" t="s">
        <v>239</v>
      </c>
      <c r="I11" s="8" t="s">
        <v>36</v>
      </c>
    </row>
    <row r="12" spans="1:9" ht="43.5" x14ac:dyDescent="0.35">
      <c r="A12" s="112"/>
      <c r="B12" s="117" t="s">
        <v>240</v>
      </c>
      <c r="C12" s="7" t="str">
        <f t="shared" si="1"/>
        <v>D2.5</v>
      </c>
      <c r="D12" s="11" t="s">
        <v>241</v>
      </c>
      <c r="E12" s="119"/>
      <c r="F12" s="120" t="s">
        <v>248</v>
      </c>
      <c r="G12" s="121" t="s">
        <v>221</v>
      </c>
      <c r="H12" s="121" t="s">
        <v>111</v>
      </c>
      <c r="I12" s="121" t="s">
        <v>36</v>
      </c>
    </row>
    <row r="13" spans="1:9" ht="43.5" x14ac:dyDescent="0.35">
      <c r="A13" s="112"/>
      <c r="B13" s="118"/>
      <c r="C13" s="7" t="str">
        <f t="shared" si="1"/>
        <v>D2.6</v>
      </c>
      <c r="D13" s="11" t="s">
        <v>250</v>
      </c>
      <c r="E13" s="119"/>
      <c r="F13" s="120" t="s">
        <v>249</v>
      </c>
      <c r="G13" s="121" t="s">
        <v>251</v>
      </c>
      <c r="H13" s="121" t="s">
        <v>111</v>
      </c>
      <c r="I13" s="122" t="s">
        <v>84</v>
      </c>
    </row>
    <row r="14" spans="1:9" ht="72.5" x14ac:dyDescent="0.35">
      <c r="A14" s="112"/>
      <c r="B14" s="118"/>
      <c r="C14" s="7" t="str">
        <f t="shared" si="1"/>
        <v>D2.7</v>
      </c>
      <c r="D14" s="11" t="s">
        <v>252</v>
      </c>
      <c r="E14" s="87"/>
      <c r="F14" s="7" t="s">
        <v>253</v>
      </c>
      <c r="G14" s="12" t="s">
        <v>17</v>
      </c>
      <c r="H14" s="121" t="s">
        <v>111</v>
      </c>
      <c r="I14" s="13" t="s">
        <v>36</v>
      </c>
    </row>
    <row r="15" spans="1:9" ht="29" x14ac:dyDescent="0.35">
      <c r="A15" s="112"/>
      <c r="B15" s="118"/>
      <c r="C15" s="7" t="str">
        <f t="shared" si="1"/>
        <v>D2.8</v>
      </c>
      <c r="D15" s="11" t="s">
        <v>254</v>
      </c>
      <c r="E15" s="87"/>
      <c r="F15" s="7"/>
      <c r="G15" s="12" t="s">
        <v>242</v>
      </c>
      <c r="H15" s="12" t="s">
        <v>111</v>
      </c>
      <c r="I15" s="13" t="s">
        <v>36</v>
      </c>
    </row>
    <row r="16" spans="1:9" ht="72.5" x14ac:dyDescent="0.35">
      <c r="A16" s="112"/>
      <c r="B16" s="123"/>
      <c r="C16" s="7" t="str">
        <f t="shared" si="1"/>
        <v>D2.9</v>
      </c>
      <c r="D16" s="11" t="s">
        <v>255</v>
      </c>
      <c r="E16" s="87"/>
      <c r="F16" s="7" t="s">
        <v>247</v>
      </c>
      <c r="G16" s="12" t="s">
        <v>28</v>
      </c>
      <c r="H16" s="12" t="s">
        <v>111</v>
      </c>
      <c r="I16" s="13" t="s">
        <v>36</v>
      </c>
    </row>
    <row r="17" spans="1:9" ht="29" x14ac:dyDescent="0.35">
      <c r="A17" s="112"/>
      <c r="B17" s="71" t="s">
        <v>243</v>
      </c>
      <c r="C17" s="4" t="str">
        <f t="shared" si="1"/>
        <v>D2.10</v>
      </c>
      <c r="D17" s="5" t="s">
        <v>236</v>
      </c>
      <c r="E17" s="32" t="s">
        <v>237</v>
      </c>
      <c r="F17" s="4"/>
      <c r="G17" s="6" t="s">
        <v>220</v>
      </c>
      <c r="H17" s="6" t="s">
        <v>111</v>
      </c>
      <c r="I17" s="8" t="s">
        <v>8</v>
      </c>
    </row>
    <row r="18" spans="1:9" ht="29" x14ac:dyDescent="0.35">
      <c r="A18" s="112"/>
      <c r="B18" s="72"/>
      <c r="C18" s="4" t="str">
        <f t="shared" si="1"/>
        <v>D2.11</v>
      </c>
      <c r="D18" s="5" t="s">
        <v>257</v>
      </c>
      <c r="E18" s="32"/>
      <c r="F18" s="4" t="s">
        <v>259</v>
      </c>
      <c r="G18" s="6" t="s">
        <v>258</v>
      </c>
      <c r="H18" s="6" t="s">
        <v>111</v>
      </c>
      <c r="I18" s="8" t="s">
        <v>36</v>
      </c>
    </row>
    <row r="19" spans="1:9" ht="43.5" x14ac:dyDescent="0.35">
      <c r="A19" s="112"/>
      <c r="B19" s="73"/>
      <c r="C19" s="4" t="str">
        <f t="shared" si="1"/>
        <v>D2.12</v>
      </c>
      <c r="D19" s="5" t="s">
        <v>244</v>
      </c>
      <c r="E19" s="32" t="s">
        <v>245</v>
      </c>
      <c r="F19" s="25" t="s">
        <v>256</v>
      </c>
      <c r="G19" s="6" t="s">
        <v>17</v>
      </c>
      <c r="H19" s="6" t="s">
        <v>246</v>
      </c>
      <c r="I19" s="8" t="s">
        <v>8</v>
      </c>
    </row>
  </sheetData>
  <mergeCells count="7">
    <mergeCell ref="B17:B19"/>
    <mergeCell ref="A8:A19"/>
    <mergeCell ref="A1:I1"/>
    <mergeCell ref="A3:B6"/>
    <mergeCell ref="B8:B9"/>
    <mergeCell ref="B10:B11"/>
    <mergeCell ref="B12: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Notice</vt:lpstr>
      <vt:lpstr>Index</vt:lpstr>
      <vt:lpstr>Indicateurs_phares</vt:lpstr>
      <vt:lpstr>Energie</vt:lpstr>
      <vt:lpstr>Transports</vt:lpstr>
      <vt:lpstr>Bâtiments</vt:lpstr>
      <vt:lpstr>Industrie</vt:lpstr>
      <vt:lpstr>Agriculture</vt:lpstr>
      <vt:lpstr>Déchets</vt:lpstr>
      <vt:lpstr>Forets_Puits_carbone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Andreas</cp:lastModifiedBy>
  <dcterms:created xsi:type="dcterms:W3CDTF">2018-06-12T06:52:19Z</dcterms:created>
  <dcterms:modified xsi:type="dcterms:W3CDTF">2018-09-17T10:34:35Z</dcterms:modified>
</cp:coreProperties>
</file>